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БЮДЖЕТА'!$A$13:$G$471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<sst xmlns="http://schemas.openxmlformats.org/spreadsheetml/2006/main" count="1866" uniqueCount="365">
  <si>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</si>
  <si>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</si>
  <si>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</si>
  <si>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</si>
  <si>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</si>
  <si>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</si>
  <si>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</si>
  <si>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</si>
  <si>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</si>
  <si>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</si>
  <si>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</si>
  <si>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</si>
  <si>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</si>
  <si>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</si>
  <si>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</si>
  <si>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</si>
  <si>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</si>
  <si>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</si>
  <si>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</si>
  <si>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</si>
  <si>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</si>
  <si>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</si>
  <si>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</si>
  <si>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</si>
  <si>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</si>
  <si>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</si>
  <si>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</si>
  <si>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</si>
  <si>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</si>
  <si>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</si>
  <si>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</si>
  <si>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</si>
  <si>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0013600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</si>
  <si>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</si>
  <si>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</si>
  <si>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</si>
  <si>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</si>
  <si>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</si>
  <si>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</si>
  <si>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</si>
  <si>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</si>
  <si>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</si>
  <si>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</si>
  <si>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</si>
  <si>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</si>
  <si>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</si>
  <si>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</si>
  <si>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</si>
  <si>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</si>
  <si>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</si>
  <si>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</si>
  <si>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</si>
  <si>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</si>
  <si>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</si>
  <si>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</si>
  <si>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</si>
  <si>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</si>
  <si>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</si>
  <si>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</si>
  <si>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</si>
  <si>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</si>
  <si>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</si>
  <si>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</si>
  <si>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</si>
  <si>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</si>
  <si>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</si>
  <si>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</si>
  <si>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</si>
  <si>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</si>
  <si>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</si>
  <si>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</si>
  <si>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</si>
  <si>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</si>
  <si>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</si>
  <si>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</si>
  <si>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</si>
  <si>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</si>
  <si>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</si>
  <si>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</si>
  <si>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</si>
  <si>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</si>
  <si>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</si>
  <si>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</si>
  <si>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</si>
  <si>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</si>
  <si>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</si>
  <si>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</si>
  <si>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</si>
  <si>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</si>
  <si>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</si>
  <si>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</si>
  <si>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</si>
  <si>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</si>
  <si>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</si>
  <si>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</si>
  <si>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</si>
  <si>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</si>
  <si>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</si>
  <si>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</si>
  <si>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</si>
  <si>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</si>
  <si>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</si>
  <si>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</si>
  <si>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</si>
  <si>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</si>
  <si>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</si>
  <si>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</si>
  <si>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</si>
  <si>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</si>
  <si>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</si>
  <si>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</si>
  <si>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</si>
  <si>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</si>
  <si>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</si>
  <si>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</si>
  <si>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</si>
  <si>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</si>
  <si>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</si>
  <si>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</si>
  <si>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</si>
  <si>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</si>
  <si>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</si>
  <si>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Учреждения по внешкольной работе с детьми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</si>
  <si>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</si>
  <si>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</si>
  <si>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</si>
  <si>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</si>
  <si>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</si>
  <si>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</si>
  <si>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</si>
  <si>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</si>
  <si>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</si>
  <si>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</si>
  <si>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</si>
  <si>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</si>
  <si>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</si>
  <si>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</si>
  <si>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</si>
  <si>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</si>
  <si>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</si>
  <si>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</si>
  <si>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</si>
  <si>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</si>
  <si>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</si>
  <si>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</si>
  <si>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</si>
  <si>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</si>
  <si>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</si>
  <si>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</si>
  <si>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</si>
  <si>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</si>
  <si>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</si>
  <si>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</si>
  <si>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</si>
  <si>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</si>
  <si>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</si>
  <si>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</si>
  <si>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</si>
  <si>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Обслуживание внутреннего государственного и муниципального долга</t>
  </si>
  <si>
    <t>0113</t>
  </si>
  <si>
    <t>Дорожное хозяйство (дорожные фонды)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</si>
  <si>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</si>
  <si>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</si>
  <si>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</si>
  <si>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</si>
  <si>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</si>
  <si>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</si>
  <si>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</si>
  <si>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</si>
  <si>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</si>
  <si>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</si>
  <si>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</si>
  <si>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</si>
  <si>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ОБСЛУЖИВАНИЕ ГОСУДАРСТВЕННОГО И МУНИЦИПАЛЬНОГО ДОЛГА</t>
  </si>
  <si>
    <t>1202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</si>
  <si>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</si>
  <si>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</si>
  <si>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</si>
  <si>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</si>
  <si>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</si>
  <si>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</si>
  <si>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</si>
  <si>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</si>
  <si>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</si>
  <si>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Субвенции на ежемесячное денежное вознаграждение на классное руководство за счет средств федерального бюджета</t>
  </si>
  <si>
    <t>5222912</t>
  </si>
  <si>
    <t xml:space="preserve">Целевые программы муниципальных образований   </t>
  </si>
  <si>
    <t>Исполнено за 3 квартал</t>
  </si>
  <si>
    <t>4362100</t>
  </si>
  <si>
    <t xml:space="preserve">Мероприятия в области образования </t>
  </si>
  <si>
    <t>4360000</t>
  </si>
  <si>
    <t>Общее обрзование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</si>
  <si>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</si>
  <si>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</si>
  <si>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Дворцы и дома культуры, другие учреждения культурыи средств массовой информации</t>
  </si>
  <si>
    <t>612</t>
  </si>
  <si>
    <t>611</t>
  </si>
  <si>
    <t>Михайловского муниципального района</t>
  </si>
  <si>
    <t>Расходы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</si>
  <si>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</si>
  <si>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</si>
  <si>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</si>
  <si>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</si>
  <si>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</si>
  <si>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5225507</t>
  </si>
  <si>
    <t>Субсидии бюджетам муниципальных образований на модернизацию системы общего образования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</si>
  <si>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</si>
  <si>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</si>
  <si>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</si>
  <si>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</si>
  <si>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</si>
  <si>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</si>
  <si>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</si>
  <si>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</si>
  <si>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</si>
  <si>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</si>
  <si>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</si>
  <si>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</si>
  <si>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</si>
  <si>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</si>
  <si>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</si>
  <si>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</si>
  <si>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</si>
  <si>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</si>
  <si>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</si>
  <si>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</si>
  <si>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</si>
  <si>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</si>
  <si>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</si>
  <si>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</si>
  <si>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</si>
  <si>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</si>
  <si>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</si>
  <si>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</si>
  <si>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</si>
  <si>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</si>
  <si>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</si>
  <si>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7950600</t>
  </si>
  <si>
    <t>7951700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</si>
  <si>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</si>
  <si>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</si>
  <si>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</si>
  <si>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</si>
  <si>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7951000</t>
  </si>
  <si>
    <t>МП"Обеспечение содержания, ремонта автомобильных дорог, мест общего пользования и сооружений на них ММР на 2012-2014 годы</t>
  </si>
  <si>
    <t>7950700</t>
  </si>
  <si>
    <t>810</t>
  </si>
  <si>
    <t>7950900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</si>
  <si>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</si>
  <si>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</si>
  <si>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МП"Развитие малоэтажного жилищного строительства на территории ММР на 2011-2015 годы"</t>
  </si>
  <si>
    <t>7951800</t>
  </si>
  <si>
    <t>7951900</t>
  </si>
  <si>
    <t>540</t>
  </si>
  <si>
    <t>МП"Благоустройство районного центра ММР на 2011-2013 годы"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</si>
  <si>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</si>
  <si>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</si>
  <si>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</si>
  <si>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</si>
  <si>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7950400</t>
  </si>
  <si>
    <t>МП"Развитие муниципальной службы ММР в 2013-2015 годах"</t>
  </si>
  <si>
    <t>7951100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</si>
  <si>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</si>
  <si>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</si>
  <si>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</si>
  <si>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МП"Развитие культуры ММР на 2007-2015 годы"</t>
  </si>
  <si>
    <t>Подпрограмма "Развитие культуры ММР"</t>
  </si>
  <si>
    <t>7951200</t>
  </si>
  <si>
    <t>7951300</t>
  </si>
  <si>
    <t>7951500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</si>
  <si>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</si>
  <si>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</si>
  <si>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</si>
  <si>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</si>
  <si>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</si>
  <si>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7950100</t>
  </si>
  <si>
    <t>322</t>
  </si>
  <si>
    <t>7950800</t>
  </si>
  <si>
    <t>МП"Обеспечение жилье молодых семей ММР на 2013-2015 годы"</t>
  </si>
  <si>
    <t>Субсидии гражданам на приобретение жилья</t>
  </si>
  <si>
    <t>МП"Социальное развитие села в ММР на 2011-2013 годы"</t>
  </si>
  <si>
    <t>7951400</t>
  </si>
  <si>
    <t>МП"Развитие физической культуры и спорта ММР на 2006-2015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</si>
  <si>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</si>
  <si>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</si>
  <si>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</si>
  <si>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</si>
  <si>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</si>
  <si>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</si>
  <si>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</si>
  <si>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</si>
  <si>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</si>
  <si>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</si>
  <si>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</si>
  <si>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Субвенции на ежемесячное денежное вознаграждение за классное руководство</t>
  </si>
  <si>
    <t>5200900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</si>
  <si>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</si>
  <si>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</si>
  <si>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</si>
  <si>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</si>
  <si>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</si>
  <si>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</si>
  <si>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Непрограммная часть</t>
  </si>
  <si>
    <t>Программа развития культуры ММР</t>
  </si>
  <si>
    <t>Подпрограмма "Сохранение и развитие учреждений культуры в ММР"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</si>
  <si>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</si>
  <si>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</si>
  <si>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</si>
  <si>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</si>
  <si>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ДМЦП развития дополнительного образования в сфере культуры и искуства ММР</t>
  </si>
  <si>
    <t>7950200</t>
  </si>
  <si>
    <t>7951502</t>
  </si>
  <si>
    <t>7950320</t>
  </si>
  <si>
    <t>7950330</t>
  </si>
  <si>
    <t>"Приложение 12 к решению Думы</t>
  </si>
  <si>
    <t>№ 363 от 24.12.2012г."</t>
  </si>
  <si>
    <t>Другие вопросы в области социальной политики</t>
  </si>
  <si>
    <t>МДС"Доступная среда для инвалидов ММР на 2013-2015 годы"</t>
  </si>
  <si>
    <t>1006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</si>
  <si>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</si>
  <si>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</si>
  <si>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</si>
  <si>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</si>
  <si>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</si>
  <si>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</si>
  <si>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</si>
  <si>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</si>
  <si>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</si>
  <si>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</si>
  <si>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</si>
  <si>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</si>
  <si>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</si>
  <si>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Противопожарная безопасность в казенных  общеобразовательных школах</t>
  </si>
  <si>
    <t>Противопожарная безопасность в учреждениях дополнительного образования</t>
  </si>
  <si>
    <t>7950341</t>
  </si>
  <si>
    <t>7950342</t>
  </si>
  <si>
    <t>7950344</t>
  </si>
  <si>
    <t>Мероприятия по поддержке, развитию малого и среднего предпринимательства</t>
  </si>
  <si>
    <t>5223502</t>
  </si>
  <si>
    <t xml:space="preserve">Субсидии на повышение оплаты труда педагогических работников дошкольных образовательных учреждений </t>
  </si>
  <si>
    <t>5224905</t>
  </si>
  <si>
    <t>Приложение 4 к решению Думы</t>
  </si>
  <si>
    <t>Судебная система</t>
  </si>
  <si>
    <t>Составление (изменение) списков кандидатов в присяжные заседатели федеральных судов</t>
  </si>
  <si>
    <t>Составление 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</si>
  <si>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</si>
  <si>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</si>
  <si>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0014000</t>
  </si>
  <si>
    <t>0014001</t>
  </si>
  <si>
    <t>0014002</t>
  </si>
  <si>
    <t>0014003</t>
  </si>
  <si>
    <t>0105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</si>
  <si>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</si>
  <si>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</si>
  <si>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</si>
  <si>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0107</t>
  </si>
  <si>
    <t>0200000</t>
  </si>
  <si>
    <t>0200002</t>
  </si>
  <si>
    <t xml:space="preserve">№ 434 от 27.06.2013г. </t>
  </si>
  <si>
    <t>Другие вопросы в области культуры, кинематографии</t>
  </si>
  <si>
    <t>0804</t>
  </si>
  <si>
    <t xml:space="preserve">Субсидии бюджетам муниципальных образований на мероприятия по программно-техническому обслуживанию сети доступа к сети Интернетмуниципальных образовательных учреждений </t>
  </si>
  <si>
    <t>5221010</t>
  </si>
  <si>
    <t>Субсидии на строительство, реконструкцию зданий (в том числе проектно-изыскательские работы) муниципальных образовательных учреждений дошкольного образования</t>
  </si>
  <si>
    <t>5224901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</si>
</sst>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ahoma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center" shrinkToFit="1"/>
    </xf>
    <xf numFmtId="4" fontId="5" fillId="5" borderId="1" xfId="0" applyNumberFormat="1" applyFont="1" applyFill="1" applyBorder="1" applyAlignment="1">
      <alignment horizontal="center" vertical="center" shrinkToFit="1"/>
    </xf>
    <xf numFmtId="4" fontId="2" fillId="6" borderId="1" xfId="0" applyNumberFormat="1" applyFont="1" applyFill="1" applyBorder="1" applyAlignment="1">
      <alignment horizontal="center" vertical="center" shrinkToFit="1"/>
    </xf>
    <xf numFmtId="49" fontId="8" fillId="4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shrinkToFit="1"/>
    </xf>
    <xf numFmtId="4" fontId="2" fillId="4" borderId="2" xfId="0" applyNumberFormat="1" applyFont="1" applyFill="1" applyBorder="1" applyAlignment="1">
      <alignment horizontal="center" vertical="center" shrinkToFit="1"/>
    </xf>
    <xf numFmtId="4" fontId="2" fillId="3" borderId="2" xfId="0" applyNumberFormat="1" applyFont="1" applyFill="1" applyBorder="1" applyAlignment="1">
      <alignment horizontal="center" vertical="center" shrinkToFit="1"/>
    </xf>
    <xf numFmtId="4" fontId="2" fillId="6" borderId="2" xfId="0" applyNumberFormat="1" applyFont="1" applyFill="1" applyBorder="1" applyAlignment="1">
      <alignment horizontal="center" vertical="center" shrinkToFit="1"/>
    </xf>
    <xf numFmtId="4" fontId="11" fillId="2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top" wrapText="1"/>
    </xf>
    <xf numFmtId="4" fontId="5" fillId="5" borderId="5" xfId="0" applyNumberFormat="1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vertical="top" wrapText="1"/>
    </xf>
    <xf numFmtId="4" fontId="2" fillId="4" borderId="5" xfId="0" applyNumberFormat="1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top" wrapText="1"/>
    </xf>
    <xf numFmtId="4" fontId="8" fillId="4" borderId="5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vertical="top" wrapText="1"/>
    </xf>
    <xf numFmtId="4" fontId="2" fillId="3" borderId="5" xfId="0" applyNumberFormat="1" applyFont="1" applyFill="1" applyBorder="1" applyAlignment="1">
      <alignment horizontal="center" vertical="center" shrinkToFit="1"/>
    </xf>
    <xf numFmtId="4" fontId="2" fillId="6" borderId="5" xfId="0" applyNumberFormat="1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4" fontId="5" fillId="7" borderId="0" xfId="0" applyNumberFormat="1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5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shrinkToFit="1"/>
    </xf>
    <xf numFmtId="4" fontId="2" fillId="4" borderId="8" xfId="0" applyNumberFormat="1" applyFont="1" applyFill="1" applyBorder="1" applyAlignment="1">
      <alignment horizontal="center" vertical="center" shrinkToFit="1"/>
    </xf>
    <xf numFmtId="4" fontId="2" fillId="3" borderId="8" xfId="0" applyNumberFormat="1" applyFont="1" applyFill="1" applyBorder="1" applyAlignment="1">
      <alignment horizontal="center" vertical="center" shrinkToFit="1"/>
    </xf>
    <xf numFmtId="4" fontId="2" fillId="6" borderId="8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shrinkToFit="1"/>
    </xf>
    <xf numFmtId="4" fontId="1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168" fontId="11" fillId="2" borderId="14" xfId="0" applyNumberFormat="1" applyFont="1" applyFill="1" applyBorder="1" applyAlignment="1">
      <alignment horizontal="center" vertical="center" wrapText="1"/>
    </xf>
    <xf numFmtId="168" fontId="5" fillId="5" borderId="8" xfId="0" applyNumberFormat="1" applyFont="1" applyFill="1" applyBorder="1" applyAlignment="1">
      <alignment horizontal="center" vertical="center" shrinkToFit="1"/>
    </xf>
    <xf numFmtId="168" fontId="2" fillId="4" borderId="8" xfId="0" applyNumberFormat="1" applyFont="1" applyFill="1" applyBorder="1" applyAlignment="1">
      <alignment horizontal="center" vertical="center" shrinkToFit="1"/>
    </xf>
    <xf numFmtId="168" fontId="8" fillId="4" borderId="8" xfId="0" applyNumberFormat="1" applyFont="1" applyFill="1" applyBorder="1" applyAlignment="1">
      <alignment horizontal="center" vertical="center" shrinkToFit="1"/>
    </xf>
    <xf numFmtId="168" fontId="2" fillId="3" borderId="5" xfId="0" applyNumberFormat="1" applyFont="1" applyFill="1" applyBorder="1" applyAlignment="1">
      <alignment horizontal="center" vertical="center" shrinkToFit="1"/>
    </xf>
    <xf numFmtId="168" fontId="2" fillId="3" borderId="15" xfId="0" applyNumberFormat="1" applyFont="1" applyFill="1" applyBorder="1" applyAlignment="1">
      <alignment horizontal="center" vertical="center" wrapText="1"/>
    </xf>
    <xf numFmtId="168" fontId="2" fillId="4" borderId="8" xfId="0" applyNumberFormat="1" applyFont="1" applyFill="1" applyBorder="1" applyAlignment="1">
      <alignment horizontal="center" vertical="center" wrapText="1" shrinkToFit="1"/>
    </xf>
    <xf numFmtId="168" fontId="8" fillId="4" borderId="8" xfId="0" applyNumberFormat="1" applyFont="1" applyFill="1" applyBorder="1" applyAlignment="1">
      <alignment horizontal="center" vertical="center" wrapText="1" shrinkToFit="1"/>
    </xf>
    <xf numFmtId="168" fontId="2" fillId="3" borderId="8" xfId="0" applyNumberFormat="1" applyFont="1" applyFill="1" applyBorder="1" applyAlignment="1">
      <alignment horizontal="center" vertical="center" wrapText="1" shrinkToFit="1"/>
    </xf>
    <xf numFmtId="168" fontId="2" fillId="4" borderId="5" xfId="0" applyNumberFormat="1" applyFont="1" applyFill="1" applyBorder="1" applyAlignment="1">
      <alignment horizontal="center" vertical="center" shrinkToFit="1"/>
    </xf>
    <xf numFmtId="168" fontId="8" fillId="4" borderId="5" xfId="0" applyNumberFormat="1" applyFont="1" applyFill="1" applyBorder="1" applyAlignment="1">
      <alignment horizontal="center" vertical="center" shrinkToFit="1"/>
    </xf>
    <xf numFmtId="168" fontId="2" fillId="6" borderId="5" xfId="0" applyNumberFormat="1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wrapText="1" shrinkToFit="1"/>
    </xf>
    <xf numFmtId="168" fontId="5" fillId="5" borderId="8" xfId="0" applyNumberFormat="1" applyFont="1" applyFill="1" applyBorder="1" applyAlignment="1">
      <alignment horizontal="center" vertical="center" wrapText="1" shrinkToFi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3" borderId="12" xfId="0" applyNumberFormat="1" applyFont="1" applyFill="1" applyBorder="1" applyAlignment="1">
      <alignment horizontal="center" vertical="center" wrapText="1"/>
    </xf>
    <xf numFmtId="168" fontId="2" fillId="3" borderId="16" xfId="0" applyNumberFormat="1" applyFont="1" applyFill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168" fontId="5" fillId="7" borderId="0" xfId="0" applyNumberFormat="1" applyFont="1" applyFill="1" applyBorder="1" applyAlignment="1">
      <alignment horizontal="center" vertical="center" wrapText="1" shrinkToFit="1"/>
    </xf>
    <xf numFmtId="4" fontId="5" fillId="5" borderId="12" xfId="0" applyNumberFormat="1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168" fontId="2" fillId="3" borderId="12" xfId="0" applyNumberFormat="1" applyFont="1" applyFill="1" applyBorder="1" applyAlignment="1">
      <alignment horizontal="center" vertical="center" shrinkToFit="1"/>
    </xf>
    <xf numFmtId="168" fontId="2" fillId="3" borderId="12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4" borderId="12" xfId="0" applyNumberFormat="1" applyFont="1" applyFill="1" applyBorder="1" applyAlignment="1">
      <alignment horizontal="center" vertical="center" shrinkToFit="1"/>
    </xf>
    <xf numFmtId="4" fontId="8" fillId="4" borderId="8" xfId="0" applyNumberFormat="1" applyFont="1" applyFill="1" applyBorder="1" applyAlignment="1">
      <alignment horizontal="center" vertical="center" shrinkToFit="1"/>
    </xf>
    <xf numFmtId="168" fontId="8" fillId="4" borderId="12" xfId="0" applyNumberFormat="1" applyFont="1" applyFill="1" applyBorder="1" applyAlignment="1">
      <alignment horizontal="center" vertical="center" shrinkToFit="1"/>
    </xf>
    <xf numFmtId="4" fontId="8" fillId="3" borderId="5" xfId="0" applyNumberFormat="1" applyFont="1" applyFill="1" applyBorder="1" applyAlignment="1">
      <alignment horizontal="center" vertical="center" shrinkToFit="1"/>
    </xf>
    <xf numFmtId="4" fontId="2" fillId="6" borderId="12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5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left" vertical="top" wrapText="1"/>
    </xf>
    <xf numFmtId="49" fontId="5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vertical="top" wrapText="1"/>
    </xf>
    <xf numFmtId="4" fontId="2" fillId="4" borderId="12" xfId="0" applyNumberFormat="1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vertical="top" wrapText="1"/>
    </xf>
    <xf numFmtId="0" fontId="11" fillId="8" borderId="18" xfId="0" applyFont="1" applyFill="1" applyBorder="1" applyAlignment="1">
      <alignment horizontal="center" vertical="center" wrapText="1"/>
    </xf>
    <xf numFmtId="49" fontId="11" fillId="8" borderId="19" xfId="0" applyNumberFormat="1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4" fontId="11" fillId="8" borderId="3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shrinkToFit="1"/>
    </xf>
    <xf numFmtId="4" fontId="8" fillId="7" borderId="5" xfId="0" applyNumberFormat="1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5" xfId="0" applyNumberFormat="1" applyFont="1" applyFill="1" applyBorder="1" applyAlignment="1">
      <alignment horizontal="center" vertical="center" shrinkToFit="1"/>
    </xf>
    <xf numFmtId="49" fontId="2" fillId="3" borderId="20" xfId="0" applyNumberFormat="1" applyFont="1" applyFill="1" applyBorder="1" applyAlignment="1">
      <alignment horizontal="center" vertical="center" shrinkToFit="1"/>
    </xf>
    <xf numFmtId="4" fontId="2" fillId="3" borderId="21" xfId="0" applyNumberFormat="1" applyFont="1" applyFill="1" applyBorder="1" applyAlignment="1">
      <alignment horizontal="center" vertical="center" shrinkToFit="1"/>
    </xf>
    <xf numFmtId="168" fontId="2" fillId="3" borderId="22" xfId="0" applyNumberFormat="1" applyFont="1" applyFill="1" applyBorder="1" applyAlignment="1">
      <alignment horizontal="center" vertical="center" wrapText="1" shrinkToFit="1"/>
    </xf>
    <xf numFmtId="0" fontId="2" fillId="7" borderId="23" xfId="0" applyFont="1" applyFill="1" applyBorder="1" applyAlignment="1">
      <alignment horizontal="center" vertical="center" wrapText="1"/>
    </xf>
    <xf numFmtId="49" fontId="2" fillId="7" borderId="23" xfId="0" applyNumberFormat="1" applyFont="1" applyFill="1" applyBorder="1" applyAlignment="1">
      <alignment horizontal="center" vertical="center" shrinkToFit="1"/>
    </xf>
    <xf numFmtId="4" fontId="2" fillId="7" borderId="24" xfId="0" applyNumberFormat="1" applyFont="1" applyFill="1" applyBorder="1" applyAlignment="1">
      <alignment horizontal="center" vertical="center" shrinkToFit="1"/>
    </xf>
    <xf numFmtId="0" fontId="11" fillId="8" borderId="25" xfId="0" applyFont="1" applyFill="1" applyBorder="1" applyAlignment="1">
      <alignment horizontal="center" vertical="center" wrapText="1"/>
    </xf>
    <xf numFmtId="49" fontId="11" fillId="8" borderId="26" xfId="0" applyNumberFormat="1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4" fontId="11" fillId="2" borderId="27" xfId="0" applyNumberFormat="1" applyFont="1" applyFill="1" applyBorder="1" applyAlignment="1">
      <alignment horizontal="center" vertical="center" wrapText="1"/>
    </xf>
    <xf numFmtId="168" fontId="11" fillId="2" borderId="28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4" fontId="13" fillId="2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1" fillId="8" borderId="26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center" shrinkToFit="1"/>
    </xf>
    <xf numFmtId="4" fontId="15" fillId="4" borderId="5" xfId="0" applyNumberFormat="1" applyFont="1" applyFill="1" applyBorder="1" applyAlignment="1">
      <alignment horizontal="center" vertical="center" shrinkToFit="1"/>
    </xf>
    <xf numFmtId="4" fontId="5" fillId="4" borderId="5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Alignment="1">
      <alignment/>
    </xf>
    <xf numFmtId="4" fontId="11" fillId="2" borderId="29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/>
    </xf>
    <xf numFmtId="4" fontId="11" fillId="8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shrinkToFit="1"/>
    </xf>
    <xf numFmtId="4" fontId="15" fillId="5" borderId="8" xfId="0" applyNumberFormat="1" applyFont="1" applyFill="1" applyBorder="1" applyAlignment="1">
      <alignment horizontal="center" vertical="center" shrinkToFit="1"/>
    </xf>
    <xf numFmtId="168" fontId="15" fillId="5" borderId="8" xfId="0" applyNumberFormat="1" applyFont="1" applyFill="1" applyBorder="1" applyAlignment="1">
      <alignment horizontal="center" vertical="center" wrapText="1" shrinkToFit="1"/>
    </xf>
    <xf numFmtId="4" fontId="15" fillId="5" borderId="1" xfId="0" applyNumberFormat="1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5"/>
  <sheetViews>
    <sheetView showGridLines="0" tabSelected="1" workbookViewId="0" topLeftCell="A4">
      <selection activeCell="G322" sqref="G322"/>
    </sheetView>
  </sheetViews>
  <sheetFormatPr defaultColWidth="9.00390625" defaultRowHeight="12.75" outlineLevelRow="6"/>
  <cols>
    <col min="1" max="1" width="58.75390625" style="2" customWidth="1"/>
    <col min="2" max="2" width="6.125" style="18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64" hidden="1" customWidth="1"/>
    <col min="25" max="25" width="11.875" style="56" hidden="1" customWidth="1"/>
    <col min="26" max="16384" width="9.125" style="2" customWidth="1"/>
  </cols>
  <sheetData>
    <row r="1" spans="2:23" ht="18.75">
      <c r="B1" s="168" t="s">
        <v>341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2:23" ht="18.75">
      <c r="B2" s="169" t="s">
        <v>197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2:22" ht="18.75">
      <c r="B3" s="2"/>
      <c r="C3" s="168" t="s">
        <v>358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5" spans="2:25" ht="18.75">
      <c r="B5" s="168" t="s">
        <v>314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97"/>
      <c r="Y5" s="2"/>
    </row>
    <row r="6" spans="2:25" ht="18.75" customHeight="1">
      <c r="B6" s="169" t="s">
        <v>197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98"/>
      <c r="Y6" s="2"/>
    </row>
    <row r="7" spans="2:25" ht="18.75">
      <c r="B7" s="2"/>
      <c r="C7" s="168" t="s">
        <v>315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X7" s="2"/>
      <c r="Y7" s="2"/>
    </row>
    <row r="8" spans="2:25" ht="12.75">
      <c r="B8" s="2"/>
      <c r="X8" s="2"/>
      <c r="Y8" s="2"/>
    </row>
    <row r="9" spans="2:25" ht="12.75">
      <c r="B9" s="2"/>
      <c r="X9" s="2"/>
      <c r="Y9" s="2"/>
    </row>
    <row r="10" spans="1:25" ht="30.75" customHeight="1">
      <c r="A10" s="171" t="s">
        <v>198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X10" s="2"/>
      <c r="Y10" s="2"/>
    </row>
    <row r="11" spans="1:25" ht="57" customHeight="1">
      <c r="A11" s="170" t="s">
        <v>206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X11" s="2"/>
      <c r="Y11" s="2"/>
    </row>
    <row r="12" spans="1:25" ht="16.5" thickBot="1">
      <c r="A12" s="59"/>
      <c r="B12" s="59"/>
      <c r="C12" s="59"/>
      <c r="D12" s="59"/>
      <c r="E12" s="59"/>
      <c r="F12" s="59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Y12" s="67" t="s">
        <v>182</v>
      </c>
    </row>
    <row r="13" spans="1:25" ht="48" thickBot="1">
      <c r="A13" s="43" t="s">
        <v>0</v>
      </c>
      <c r="B13" s="43" t="s">
        <v>150</v>
      </c>
      <c r="C13" s="43" t="s">
        <v>1</v>
      </c>
      <c r="D13" s="43" t="s">
        <v>2</v>
      </c>
      <c r="E13" s="43" t="s">
        <v>3</v>
      </c>
      <c r="F13" s="44" t="s">
        <v>4</v>
      </c>
      <c r="G13" s="43" t="s">
        <v>49</v>
      </c>
      <c r="H13" s="26" t="s">
        <v>49</v>
      </c>
      <c r="I13" s="4" t="s">
        <v>49</v>
      </c>
      <c r="J13" s="4" t="s">
        <v>49</v>
      </c>
      <c r="K13" s="4" t="s">
        <v>49</v>
      </c>
      <c r="L13" s="4" t="s">
        <v>49</v>
      </c>
      <c r="M13" s="4" t="s">
        <v>49</v>
      </c>
      <c r="N13" s="4" t="s">
        <v>49</v>
      </c>
      <c r="O13" s="4" t="s">
        <v>49</v>
      </c>
      <c r="P13" s="4" t="s">
        <v>49</v>
      </c>
      <c r="Q13" s="4" t="s">
        <v>49</v>
      </c>
      <c r="R13" s="4" t="s">
        <v>49</v>
      </c>
      <c r="S13" s="4" t="s">
        <v>49</v>
      </c>
      <c r="T13" s="4" t="s">
        <v>49</v>
      </c>
      <c r="U13" s="4" t="s">
        <v>49</v>
      </c>
      <c r="V13" s="4" t="s">
        <v>49</v>
      </c>
      <c r="W13" s="51" t="s">
        <v>49</v>
      </c>
      <c r="X13" s="68" t="s">
        <v>187</v>
      </c>
      <c r="Y13" s="57" t="s">
        <v>183</v>
      </c>
    </row>
    <row r="14" spans="1:25" ht="29.25" thickBot="1">
      <c r="A14" s="123" t="s">
        <v>151</v>
      </c>
      <c r="B14" s="124">
        <v>951</v>
      </c>
      <c r="C14" s="124" t="s">
        <v>152</v>
      </c>
      <c r="D14" s="124" t="s">
        <v>6</v>
      </c>
      <c r="E14" s="124" t="s">
        <v>5</v>
      </c>
      <c r="F14" s="125"/>
      <c r="G14" s="126">
        <f aca="true" t="shared" si="0" ref="G14:X14">G17+G151+G155+G162+G192+G206+G229+G264+G284+G298+G309+G314</f>
        <v>120221.95999999998</v>
      </c>
      <c r="H14" s="31" t="e">
        <f t="shared" si="0"/>
        <v>#REF!</v>
      </c>
      <c r="I14" s="31" t="e">
        <f t="shared" si="0"/>
        <v>#REF!</v>
      </c>
      <c r="J14" s="31" t="e">
        <f t="shared" si="0"/>
        <v>#REF!</v>
      </c>
      <c r="K14" s="31" t="e">
        <f t="shared" si="0"/>
        <v>#REF!</v>
      </c>
      <c r="L14" s="31" t="e">
        <f t="shared" si="0"/>
        <v>#REF!</v>
      </c>
      <c r="M14" s="31" t="e">
        <f t="shared" si="0"/>
        <v>#REF!</v>
      </c>
      <c r="N14" s="31" t="e">
        <f t="shared" si="0"/>
        <v>#REF!</v>
      </c>
      <c r="O14" s="31" t="e">
        <f t="shared" si="0"/>
        <v>#REF!</v>
      </c>
      <c r="P14" s="31" t="e">
        <f t="shared" si="0"/>
        <v>#REF!</v>
      </c>
      <c r="Q14" s="31" t="e">
        <f t="shared" si="0"/>
        <v>#REF!</v>
      </c>
      <c r="R14" s="31" t="e">
        <f t="shared" si="0"/>
        <v>#REF!</v>
      </c>
      <c r="S14" s="31" t="e">
        <f t="shared" si="0"/>
        <v>#REF!</v>
      </c>
      <c r="T14" s="31" t="e">
        <f t="shared" si="0"/>
        <v>#REF!</v>
      </c>
      <c r="U14" s="31" t="e">
        <f t="shared" si="0"/>
        <v>#REF!</v>
      </c>
      <c r="V14" s="31" t="e">
        <f t="shared" si="0"/>
        <v>#REF!</v>
      </c>
      <c r="W14" s="31" t="e">
        <f t="shared" si="0"/>
        <v>#REF!</v>
      </c>
      <c r="X14" s="70" t="e">
        <f t="shared" si="0"/>
        <v>#REF!</v>
      </c>
      <c r="Y14" s="69" t="e">
        <f aca="true" t="shared" si="1" ref="Y14:Y21">X14/G14*100</f>
        <v>#REF!</v>
      </c>
    </row>
    <row r="15" spans="1:27" ht="16.5" thickBot="1">
      <c r="A15" s="144" t="s">
        <v>302</v>
      </c>
      <c r="B15" s="124">
        <v>951</v>
      </c>
      <c r="C15" s="124" t="s">
        <v>152</v>
      </c>
      <c r="D15" s="124" t="s">
        <v>6</v>
      </c>
      <c r="E15" s="124" t="s">
        <v>5</v>
      </c>
      <c r="F15" s="140"/>
      <c r="G15" s="156">
        <f>G18+G24+G43+G66+G80+G85+G93+G101+G110+G131+G138+G145+G152+G156+G173+G194+G222+G267+G299+G304+G310+G316+G178+G55+G75</f>
        <v>82710.53999999998</v>
      </c>
      <c r="H15" s="155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2"/>
      <c r="Y15" s="69"/>
      <c r="AA15" s="154"/>
    </row>
    <row r="16" spans="1:25" ht="16.5" thickBot="1">
      <c r="A16" s="143" t="s">
        <v>71</v>
      </c>
      <c r="B16" s="124">
        <v>951</v>
      </c>
      <c r="C16" s="124" t="s">
        <v>152</v>
      </c>
      <c r="D16" s="124" t="s">
        <v>6</v>
      </c>
      <c r="E16" s="124" t="s">
        <v>5</v>
      </c>
      <c r="F16" s="140"/>
      <c r="G16" s="156">
        <f>G121+G163+G201+G207+G230+G265+G285</f>
        <v>37511.42</v>
      </c>
      <c r="H16" s="155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2"/>
      <c r="Y16" s="69"/>
    </row>
    <row r="17" spans="1:25" ht="18.75" customHeight="1" outlineLevel="2" thickBot="1">
      <c r="A17" s="32" t="s">
        <v>117</v>
      </c>
      <c r="B17" s="19">
        <v>951</v>
      </c>
      <c r="C17" s="14" t="s">
        <v>116</v>
      </c>
      <c r="D17" s="14" t="s">
        <v>6</v>
      </c>
      <c r="E17" s="14" t="s">
        <v>5</v>
      </c>
      <c r="F17" s="14"/>
      <c r="G17" s="33">
        <f>G18+G24+G43+G66+G80+G84+G55+G75</f>
        <v>56505.71999999999</v>
      </c>
      <c r="H17" s="33" t="e">
        <f>H18+H24+H43+#REF!+H66+#REF!+H80+H84</f>
        <v>#REF!</v>
      </c>
      <c r="I17" s="33" t="e">
        <f>I18+I24+I43+#REF!+I66+#REF!+I80+I84</f>
        <v>#REF!</v>
      </c>
      <c r="J17" s="33" t="e">
        <f>J18+J24+J43+#REF!+J66+#REF!+J80+J84</f>
        <v>#REF!</v>
      </c>
      <c r="K17" s="33" t="e">
        <f>K18+K24+K43+#REF!+K66+#REF!+K80+K84</f>
        <v>#REF!</v>
      </c>
      <c r="L17" s="33" t="e">
        <f>L18+L24+L43+#REF!+L66+#REF!+L80+L84</f>
        <v>#REF!</v>
      </c>
      <c r="M17" s="33" t="e">
        <f>M18+M24+M43+#REF!+M66+#REF!+M80+M84</f>
        <v>#REF!</v>
      </c>
      <c r="N17" s="33" t="e">
        <f>N18+N24+N43+#REF!+N66+#REF!+N80+N84</f>
        <v>#REF!</v>
      </c>
      <c r="O17" s="33" t="e">
        <f>O18+O24+O43+#REF!+O66+#REF!+O80+O84</f>
        <v>#REF!</v>
      </c>
      <c r="P17" s="33" t="e">
        <f>P18+P24+P43+#REF!+P66+#REF!+P80+P84</f>
        <v>#REF!</v>
      </c>
      <c r="Q17" s="33" t="e">
        <f>Q18+Q24+Q43+#REF!+Q66+#REF!+Q80+Q84</f>
        <v>#REF!</v>
      </c>
      <c r="R17" s="33" t="e">
        <f>R18+R24+R43+#REF!+R66+#REF!+R80+R84</f>
        <v>#REF!</v>
      </c>
      <c r="S17" s="33" t="e">
        <f>S18+S24+S43+#REF!+S66+#REF!+S80+S84</f>
        <v>#REF!</v>
      </c>
      <c r="T17" s="33" t="e">
        <f>T18+T24+T43+#REF!+T66+#REF!+T80+T84</f>
        <v>#REF!</v>
      </c>
      <c r="U17" s="33" t="e">
        <f>U18+U24+U43+#REF!+U66+#REF!+U80+U84</f>
        <v>#REF!</v>
      </c>
      <c r="V17" s="33" t="e">
        <f>V18+V24+V43+#REF!+V66+#REF!+V80+V84</f>
        <v>#REF!</v>
      </c>
      <c r="W17" s="33" t="e">
        <f>W18+W24+W43+#REF!+W66+#REF!+W80+W84</f>
        <v>#REF!</v>
      </c>
      <c r="X17" s="71" t="e">
        <f>X18+X24+X43+#REF!+X66+#REF!+X80+X84</f>
        <v>#REF!</v>
      </c>
      <c r="Y17" s="69" t="e">
        <f t="shared" si="1"/>
        <v>#REF!</v>
      </c>
    </row>
    <row r="18" spans="1:25" ht="48.75" customHeight="1" outlineLevel="3" thickBot="1">
      <c r="A18" s="34" t="s">
        <v>50</v>
      </c>
      <c r="B18" s="20">
        <v>951</v>
      </c>
      <c r="C18" s="9" t="s">
        <v>7</v>
      </c>
      <c r="D18" s="9" t="s">
        <v>6</v>
      </c>
      <c r="E18" s="9" t="s">
        <v>5</v>
      </c>
      <c r="F18" s="9"/>
      <c r="G18" s="35">
        <f>G19</f>
        <v>1728.3</v>
      </c>
      <c r="H18" s="35">
        <f aca="true" t="shared" si="2" ref="H18:X18">H19</f>
        <v>1204.8</v>
      </c>
      <c r="I18" s="35">
        <f t="shared" si="2"/>
        <v>1204.8</v>
      </c>
      <c r="J18" s="35">
        <f t="shared" si="2"/>
        <v>1204.8</v>
      </c>
      <c r="K18" s="35">
        <f t="shared" si="2"/>
        <v>1204.8</v>
      </c>
      <c r="L18" s="35">
        <f t="shared" si="2"/>
        <v>1204.8</v>
      </c>
      <c r="M18" s="35">
        <f t="shared" si="2"/>
        <v>1204.8</v>
      </c>
      <c r="N18" s="35">
        <f t="shared" si="2"/>
        <v>1204.8</v>
      </c>
      <c r="O18" s="35">
        <f t="shared" si="2"/>
        <v>1204.8</v>
      </c>
      <c r="P18" s="35">
        <f t="shared" si="2"/>
        <v>1204.8</v>
      </c>
      <c r="Q18" s="35">
        <f t="shared" si="2"/>
        <v>1204.8</v>
      </c>
      <c r="R18" s="35">
        <f t="shared" si="2"/>
        <v>1204.8</v>
      </c>
      <c r="S18" s="35">
        <f t="shared" si="2"/>
        <v>1204.8</v>
      </c>
      <c r="T18" s="35">
        <f t="shared" si="2"/>
        <v>1204.8</v>
      </c>
      <c r="U18" s="35">
        <f t="shared" si="2"/>
        <v>1204.8</v>
      </c>
      <c r="V18" s="35">
        <f t="shared" si="2"/>
        <v>1204.8</v>
      </c>
      <c r="W18" s="35">
        <f t="shared" si="2"/>
        <v>1204.8</v>
      </c>
      <c r="X18" s="72">
        <f t="shared" si="2"/>
        <v>1147.63638</v>
      </c>
      <c r="Y18" s="69">
        <f t="shared" si="1"/>
        <v>66.4026141294914</v>
      </c>
    </row>
    <row r="19" spans="1:25" ht="64.5" customHeight="1" outlineLevel="3" thickBot="1">
      <c r="A19" s="36" t="s">
        <v>85</v>
      </c>
      <c r="B19" s="21">
        <v>951</v>
      </c>
      <c r="C19" s="11" t="s">
        <v>7</v>
      </c>
      <c r="D19" s="11" t="s">
        <v>86</v>
      </c>
      <c r="E19" s="11" t="s">
        <v>5</v>
      </c>
      <c r="F19" s="11"/>
      <c r="G19" s="37">
        <f>G20</f>
        <v>1728.3</v>
      </c>
      <c r="H19" s="37">
        <f aca="true" t="shared" si="3" ref="H19:X20">H20</f>
        <v>1204.8</v>
      </c>
      <c r="I19" s="37">
        <f t="shared" si="3"/>
        <v>1204.8</v>
      </c>
      <c r="J19" s="37">
        <f t="shared" si="3"/>
        <v>1204.8</v>
      </c>
      <c r="K19" s="37">
        <f t="shared" si="3"/>
        <v>1204.8</v>
      </c>
      <c r="L19" s="37">
        <f t="shared" si="3"/>
        <v>1204.8</v>
      </c>
      <c r="M19" s="37">
        <f t="shared" si="3"/>
        <v>1204.8</v>
      </c>
      <c r="N19" s="37">
        <f t="shared" si="3"/>
        <v>1204.8</v>
      </c>
      <c r="O19" s="37">
        <f t="shared" si="3"/>
        <v>1204.8</v>
      </c>
      <c r="P19" s="37">
        <f t="shared" si="3"/>
        <v>1204.8</v>
      </c>
      <c r="Q19" s="37">
        <f t="shared" si="3"/>
        <v>1204.8</v>
      </c>
      <c r="R19" s="37">
        <f t="shared" si="3"/>
        <v>1204.8</v>
      </c>
      <c r="S19" s="37">
        <f t="shared" si="3"/>
        <v>1204.8</v>
      </c>
      <c r="T19" s="37">
        <f t="shared" si="3"/>
        <v>1204.8</v>
      </c>
      <c r="U19" s="37">
        <f t="shared" si="3"/>
        <v>1204.8</v>
      </c>
      <c r="V19" s="37">
        <f t="shared" si="3"/>
        <v>1204.8</v>
      </c>
      <c r="W19" s="37">
        <f t="shared" si="3"/>
        <v>1204.8</v>
      </c>
      <c r="X19" s="73">
        <f t="shared" si="3"/>
        <v>1147.63638</v>
      </c>
      <c r="Y19" s="69">
        <f t="shared" si="1"/>
        <v>66.4026141294914</v>
      </c>
    </row>
    <row r="20" spans="1:25" ht="16.5" outlineLevel="4" thickBot="1">
      <c r="A20" s="106" t="s">
        <v>51</v>
      </c>
      <c r="B20" s="107">
        <v>951</v>
      </c>
      <c r="C20" s="108" t="s">
        <v>7</v>
      </c>
      <c r="D20" s="108" t="s">
        <v>8</v>
      </c>
      <c r="E20" s="108" t="s">
        <v>5</v>
      </c>
      <c r="F20" s="108"/>
      <c r="G20" s="40">
        <f>G21</f>
        <v>1728.3</v>
      </c>
      <c r="H20" s="39">
        <f t="shared" si="3"/>
        <v>1204.8</v>
      </c>
      <c r="I20" s="39">
        <f t="shared" si="3"/>
        <v>1204.8</v>
      </c>
      <c r="J20" s="39">
        <f t="shared" si="3"/>
        <v>1204.8</v>
      </c>
      <c r="K20" s="39">
        <f t="shared" si="3"/>
        <v>1204.8</v>
      </c>
      <c r="L20" s="39">
        <f t="shared" si="3"/>
        <v>1204.8</v>
      </c>
      <c r="M20" s="39">
        <f t="shared" si="3"/>
        <v>1204.8</v>
      </c>
      <c r="N20" s="39">
        <f t="shared" si="3"/>
        <v>1204.8</v>
      </c>
      <c r="O20" s="39">
        <f t="shared" si="3"/>
        <v>1204.8</v>
      </c>
      <c r="P20" s="39">
        <f t="shared" si="3"/>
        <v>1204.8</v>
      </c>
      <c r="Q20" s="39">
        <f t="shared" si="3"/>
        <v>1204.8</v>
      </c>
      <c r="R20" s="39">
        <f t="shared" si="3"/>
        <v>1204.8</v>
      </c>
      <c r="S20" s="39">
        <f t="shared" si="3"/>
        <v>1204.8</v>
      </c>
      <c r="T20" s="39">
        <f t="shared" si="3"/>
        <v>1204.8</v>
      </c>
      <c r="U20" s="39">
        <f t="shared" si="3"/>
        <v>1204.8</v>
      </c>
      <c r="V20" s="39">
        <f t="shared" si="3"/>
        <v>1204.8</v>
      </c>
      <c r="W20" s="39">
        <f t="shared" si="3"/>
        <v>1204.8</v>
      </c>
      <c r="X20" s="74">
        <f t="shared" si="3"/>
        <v>1147.63638</v>
      </c>
      <c r="Y20" s="69">
        <f t="shared" si="1"/>
        <v>66.4026141294914</v>
      </c>
    </row>
    <row r="21" spans="1:25" ht="32.25" outlineLevel="5" thickBot="1">
      <c r="A21" s="5" t="s">
        <v>210</v>
      </c>
      <c r="B21" s="22">
        <v>951</v>
      </c>
      <c r="C21" s="6" t="s">
        <v>7</v>
      </c>
      <c r="D21" s="6" t="s">
        <v>8</v>
      </c>
      <c r="E21" s="6" t="s">
        <v>207</v>
      </c>
      <c r="F21" s="6"/>
      <c r="G21" s="39">
        <f>G22+G23</f>
        <v>1728.3</v>
      </c>
      <c r="H21" s="29">
        <v>1204.8</v>
      </c>
      <c r="I21" s="7">
        <v>1204.8</v>
      </c>
      <c r="J21" s="7">
        <v>1204.8</v>
      </c>
      <c r="K21" s="7">
        <v>1204.8</v>
      </c>
      <c r="L21" s="7">
        <v>1204.8</v>
      </c>
      <c r="M21" s="7">
        <v>1204.8</v>
      </c>
      <c r="N21" s="7">
        <v>1204.8</v>
      </c>
      <c r="O21" s="7">
        <v>1204.8</v>
      </c>
      <c r="P21" s="7">
        <v>1204.8</v>
      </c>
      <c r="Q21" s="7">
        <v>1204.8</v>
      </c>
      <c r="R21" s="7">
        <v>1204.8</v>
      </c>
      <c r="S21" s="7">
        <v>1204.8</v>
      </c>
      <c r="T21" s="7">
        <v>1204.8</v>
      </c>
      <c r="U21" s="7">
        <v>1204.8</v>
      </c>
      <c r="V21" s="7">
        <v>1204.8</v>
      </c>
      <c r="W21" s="54">
        <v>1204.8</v>
      </c>
      <c r="X21" s="75">
        <v>1147.63638</v>
      </c>
      <c r="Y21" s="69">
        <f t="shared" si="1"/>
        <v>66.4026141294914</v>
      </c>
    </row>
    <row r="22" spans="1:25" ht="16.5" outlineLevel="5" thickBot="1">
      <c r="A22" s="105" t="s">
        <v>211</v>
      </c>
      <c r="B22" s="109">
        <v>951</v>
      </c>
      <c r="C22" s="110" t="s">
        <v>7</v>
      </c>
      <c r="D22" s="110" t="s">
        <v>8</v>
      </c>
      <c r="E22" s="110" t="s">
        <v>208</v>
      </c>
      <c r="F22" s="110"/>
      <c r="G22" s="111">
        <v>1725.5</v>
      </c>
      <c r="H22" s="6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85"/>
      <c r="Y22" s="69"/>
    </row>
    <row r="23" spans="1:25" ht="32.25" outlineLevel="5" thickBot="1">
      <c r="A23" s="105" t="s">
        <v>212</v>
      </c>
      <c r="B23" s="109">
        <v>951</v>
      </c>
      <c r="C23" s="110" t="s">
        <v>7</v>
      </c>
      <c r="D23" s="110" t="s">
        <v>8</v>
      </c>
      <c r="E23" s="110" t="s">
        <v>209</v>
      </c>
      <c r="F23" s="110"/>
      <c r="G23" s="111">
        <v>2.8</v>
      </c>
      <c r="H23" s="6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85"/>
      <c r="Y23" s="69"/>
    </row>
    <row r="24" spans="1:25" ht="64.5" customHeight="1" outlineLevel="6" thickBot="1">
      <c r="A24" s="34" t="s">
        <v>52</v>
      </c>
      <c r="B24" s="20">
        <v>951</v>
      </c>
      <c r="C24" s="9" t="s">
        <v>33</v>
      </c>
      <c r="D24" s="9" t="s">
        <v>6</v>
      </c>
      <c r="E24" s="9" t="s">
        <v>5</v>
      </c>
      <c r="F24" s="9"/>
      <c r="G24" s="35">
        <f>G25</f>
        <v>3954</v>
      </c>
      <c r="H24" s="35">
        <f aca="true" t="shared" si="4" ref="H24:X24">H25</f>
        <v>3842.2</v>
      </c>
      <c r="I24" s="35">
        <f t="shared" si="4"/>
        <v>3842.2</v>
      </c>
      <c r="J24" s="35">
        <f t="shared" si="4"/>
        <v>3842.2</v>
      </c>
      <c r="K24" s="35">
        <f t="shared" si="4"/>
        <v>3842.2</v>
      </c>
      <c r="L24" s="35">
        <f t="shared" si="4"/>
        <v>3842.2</v>
      </c>
      <c r="M24" s="35">
        <f t="shared" si="4"/>
        <v>3842.2</v>
      </c>
      <c r="N24" s="35">
        <f t="shared" si="4"/>
        <v>3842.2</v>
      </c>
      <c r="O24" s="35">
        <f t="shared" si="4"/>
        <v>3842.2</v>
      </c>
      <c r="P24" s="35">
        <f t="shared" si="4"/>
        <v>3842.2</v>
      </c>
      <c r="Q24" s="35">
        <f t="shared" si="4"/>
        <v>3842.2</v>
      </c>
      <c r="R24" s="35">
        <f t="shared" si="4"/>
        <v>3842.2</v>
      </c>
      <c r="S24" s="35">
        <f t="shared" si="4"/>
        <v>3842.2</v>
      </c>
      <c r="T24" s="35">
        <f t="shared" si="4"/>
        <v>3842.2</v>
      </c>
      <c r="U24" s="35">
        <f t="shared" si="4"/>
        <v>3842.2</v>
      </c>
      <c r="V24" s="35">
        <f t="shared" si="4"/>
        <v>3842.2</v>
      </c>
      <c r="W24" s="35">
        <f t="shared" si="4"/>
        <v>3842.2</v>
      </c>
      <c r="X24" s="76">
        <f t="shared" si="4"/>
        <v>2875.5162</v>
      </c>
      <c r="Y24" s="69">
        <f>X24/G24*100</f>
        <v>72.72423368740516</v>
      </c>
    </row>
    <row r="25" spans="1:25" ht="64.5" customHeight="1" outlineLevel="6" thickBot="1">
      <c r="A25" s="36" t="s">
        <v>85</v>
      </c>
      <c r="B25" s="21">
        <v>951</v>
      </c>
      <c r="C25" s="11" t="s">
        <v>33</v>
      </c>
      <c r="D25" s="11" t="s">
        <v>86</v>
      </c>
      <c r="E25" s="11" t="s">
        <v>5</v>
      </c>
      <c r="F25" s="11"/>
      <c r="G25" s="37">
        <f>G26+G36+G40</f>
        <v>3954</v>
      </c>
      <c r="H25" s="37">
        <f aca="true" t="shared" si="5" ref="H25:X25">H26+H36+H40</f>
        <v>3842.2</v>
      </c>
      <c r="I25" s="37">
        <f t="shared" si="5"/>
        <v>3842.2</v>
      </c>
      <c r="J25" s="37">
        <f t="shared" si="5"/>
        <v>3842.2</v>
      </c>
      <c r="K25" s="37">
        <f t="shared" si="5"/>
        <v>3842.2</v>
      </c>
      <c r="L25" s="37">
        <f t="shared" si="5"/>
        <v>3842.2</v>
      </c>
      <c r="M25" s="37">
        <f t="shared" si="5"/>
        <v>3842.2</v>
      </c>
      <c r="N25" s="37">
        <f t="shared" si="5"/>
        <v>3842.2</v>
      </c>
      <c r="O25" s="37">
        <f t="shared" si="5"/>
        <v>3842.2</v>
      </c>
      <c r="P25" s="37">
        <f t="shared" si="5"/>
        <v>3842.2</v>
      </c>
      <c r="Q25" s="37">
        <f t="shared" si="5"/>
        <v>3842.2</v>
      </c>
      <c r="R25" s="37">
        <f t="shared" si="5"/>
        <v>3842.2</v>
      </c>
      <c r="S25" s="37">
        <f t="shared" si="5"/>
        <v>3842.2</v>
      </c>
      <c r="T25" s="37">
        <f t="shared" si="5"/>
        <v>3842.2</v>
      </c>
      <c r="U25" s="37">
        <f t="shared" si="5"/>
        <v>3842.2</v>
      </c>
      <c r="V25" s="37">
        <f t="shared" si="5"/>
        <v>3842.2</v>
      </c>
      <c r="W25" s="37">
        <f t="shared" si="5"/>
        <v>3842.2</v>
      </c>
      <c r="X25" s="77">
        <f t="shared" si="5"/>
        <v>2875.5162</v>
      </c>
      <c r="Y25" s="69">
        <f>X25/G25*100</f>
        <v>72.72423368740516</v>
      </c>
    </row>
    <row r="26" spans="1:25" ht="16.5" outlineLevel="6" thickBot="1">
      <c r="A26" s="106" t="s">
        <v>53</v>
      </c>
      <c r="B26" s="107">
        <v>951</v>
      </c>
      <c r="C26" s="108" t="s">
        <v>33</v>
      </c>
      <c r="D26" s="108" t="s">
        <v>10</v>
      </c>
      <c r="E26" s="108" t="s">
        <v>5</v>
      </c>
      <c r="F26" s="108"/>
      <c r="G26" s="40">
        <f>G27+G30+G33</f>
        <v>2557.9</v>
      </c>
      <c r="H26" s="39">
        <f aca="true" t="shared" si="6" ref="H26:X26">H27</f>
        <v>2414.5</v>
      </c>
      <c r="I26" s="39">
        <f t="shared" si="6"/>
        <v>2414.5</v>
      </c>
      <c r="J26" s="39">
        <f t="shared" si="6"/>
        <v>2414.5</v>
      </c>
      <c r="K26" s="39">
        <f t="shared" si="6"/>
        <v>2414.5</v>
      </c>
      <c r="L26" s="39">
        <f t="shared" si="6"/>
        <v>2414.5</v>
      </c>
      <c r="M26" s="39">
        <f t="shared" si="6"/>
        <v>2414.5</v>
      </c>
      <c r="N26" s="39">
        <f t="shared" si="6"/>
        <v>2414.5</v>
      </c>
      <c r="O26" s="39">
        <f t="shared" si="6"/>
        <v>2414.5</v>
      </c>
      <c r="P26" s="39">
        <f t="shared" si="6"/>
        <v>2414.5</v>
      </c>
      <c r="Q26" s="39">
        <f t="shared" si="6"/>
        <v>2414.5</v>
      </c>
      <c r="R26" s="39">
        <f t="shared" si="6"/>
        <v>2414.5</v>
      </c>
      <c r="S26" s="39">
        <f t="shared" si="6"/>
        <v>2414.5</v>
      </c>
      <c r="T26" s="39">
        <f t="shared" si="6"/>
        <v>2414.5</v>
      </c>
      <c r="U26" s="39">
        <f t="shared" si="6"/>
        <v>2414.5</v>
      </c>
      <c r="V26" s="39">
        <f t="shared" si="6"/>
        <v>2414.5</v>
      </c>
      <c r="W26" s="39">
        <f t="shared" si="6"/>
        <v>2414.5</v>
      </c>
      <c r="X26" s="74">
        <f t="shared" si="6"/>
        <v>1860.127</v>
      </c>
      <c r="Y26" s="69">
        <f>X26/G26*100</f>
        <v>72.72086477188317</v>
      </c>
    </row>
    <row r="27" spans="1:25" ht="32.25" outlineLevel="6" thickBot="1">
      <c r="A27" s="5" t="s">
        <v>210</v>
      </c>
      <c r="B27" s="22">
        <v>951</v>
      </c>
      <c r="C27" s="6" t="s">
        <v>33</v>
      </c>
      <c r="D27" s="6" t="s">
        <v>10</v>
      </c>
      <c r="E27" s="6" t="s">
        <v>207</v>
      </c>
      <c r="F27" s="6"/>
      <c r="G27" s="39">
        <f>G28+G29</f>
        <v>1917</v>
      </c>
      <c r="H27" s="29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W27" s="54">
        <v>2414.5</v>
      </c>
      <c r="X27" s="75">
        <v>1860.127</v>
      </c>
      <c r="Y27" s="69">
        <f>X27/G27*100</f>
        <v>97.03322900365153</v>
      </c>
    </row>
    <row r="28" spans="1:25" ht="16.5" outlineLevel="6" thickBot="1">
      <c r="A28" s="105" t="s">
        <v>211</v>
      </c>
      <c r="B28" s="109">
        <v>951</v>
      </c>
      <c r="C28" s="110" t="s">
        <v>33</v>
      </c>
      <c r="D28" s="110" t="s">
        <v>10</v>
      </c>
      <c r="E28" s="110" t="s">
        <v>208</v>
      </c>
      <c r="F28" s="110"/>
      <c r="G28" s="111">
        <v>1909.4</v>
      </c>
      <c r="H28" s="6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85"/>
      <c r="Y28" s="69"/>
    </row>
    <row r="29" spans="1:25" ht="32.25" outlineLevel="6" thickBot="1">
      <c r="A29" s="105" t="s">
        <v>212</v>
      </c>
      <c r="B29" s="109">
        <v>951</v>
      </c>
      <c r="C29" s="110" t="s">
        <v>33</v>
      </c>
      <c r="D29" s="110" t="s">
        <v>10</v>
      </c>
      <c r="E29" s="110" t="s">
        <v>209</v>
      </c>
      <c r="F29" s="110"/>
      <c r="G29" s="111">
        <v>7.6</v>
      </c>
      <c r="H29" s="6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85"/>
      <c r="Y29" s="69"/>
    </row>
    <row r="30" spans="1:25" ht="32.25" outlineLevel="6" thickBot="1">
      <c r="A30" s="5" t="s">
        <v>219</v>
      </c>
      <c r="B30" s="22">
        <v>951</v>
      </c>
      <c r="C30" s="6" t="s">
        <v>33</v>
      </c>
      <c r="D30" s="6" t="s">
        <v>10</v>
      </c>
      <c r="E30" s="6" t="s">
        <v>213</v>
      </c>
      <c r="F30" s="6"/>
      <c r="G30" s="39">
        <f>G31+G32</f>
        <v>608.9</v>
      </c>
      <c r="H30" s="6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85"/>
      <c r="Y30" s="69"/>
    </row>
    <row r="31" spans="1:25" ht="32.25" outlineLevel="6" thickBot="1">
      <c r="A31" s="105" t="s">
        <v>220</v>
      </c>
      <c r="B31" s="109">
        <v>951</v>
      </c>
      <c r="C31" s="110" t="s">
        <v>33</v>
      </c>
      <c r="D31" s="110" t="s">
        <v>10</v>
      </c>
      <c r="E31" s="110" t="s">
        <v>214</v>
      </c>
      <c r="F31" s="110"/>
      <c r="G31" s="111">
        <v>237.33</v>
      </c>
      <c r="H31" s="6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85"/>
      <c r="Y31" s="69"/>
    </row>
    <row r="32" spans="1:25" ht="32.25" outlineLevel="6" thickBot="1">
      <c r="A32" s="105" t="s">
        <v>221</v>
      </c>
      <c r="B32" s="109">
        <v>951</v>
      </c>
      <c r="C32" s="110" t="s">
        <v>33</v>
      </c>
      <c r="D32" s="110" t="s">
        <v>10</v>
      </c>
      <c r="E32" s="110" t="s">
        <v>215</v>
      </c>
      <c r="F32" s="110"/>
      <c r="G32" s="111">
        <v>371.57</v>
      </c>
      <c r="H32" s="6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85"/>
      <c r="Y32" s="69"/>
    </row>
    <row r="33" spans="1:25" ht="16.5" outlineLevel="6" thickBot="1">
      <c r="A33" s="5" t="s">
        <v>222</v>
      </c>
      <c r="B33" s="22">
        <v>951</v>
      </c>
      <c r="C33" s="6" t="s">
        <v>33</v>
      </c>
      <c r="D33" s="6" t="s">
        <v>10</v>
      </c>
      <c r="E33" s="6" t="s">
        <v>216</v>
      </c>
      <c r="F33" s="6"/>
      <c r="G33" s="39">
        <f>G34+G35</f>
        <v>32</v>
      </c>
      <c r="H33" s="6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85"/>
      <c r="Y33" s="69"/>
    </row>
    <row r="34" spans="1:25" ht="32.25" outlineLevel="6" thickBot="1">
      <c r="A34" s="105" t="s">
        <v>223</v>
      </c>
      <c r="B34" s="109">
        <v>951</v>
      </c>
      <c r="C34" s="110" t="s">
        <v>33</v>
      </c>
      <c r="D34" s="110" t="s">
        <v>10</v>
      </c>
      <c r="E34" s="110" t="s">
        <v>217</v>
      </c>
      <c r="F34" s="110"/>
      <c r="G34" s="111">
        <v>16</v>
      </c>
      <c r="H34" s="6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85"/>
      <c r="Y34" s="69"/>
    </row>
    <row r="35" spans="1:25" ht="16.5" outlineLevel="6" thickBot="1">
      <c r="A35" s="105" t="s">
        <v>224</v>
      </c>
      <c r="B35" s="109">
        <v>951</v>
      </c>
      <c r="C35" s="110" t="s">
        <v>33</v>
      </c>
      <c r="D35" s="110" t="s">
        <v>10</v>
      </c>
      <c r="E35" s="110" t="s">
        <v>218</v>
      </c>
      <c r="F35" s="110"/>
      <c r="G35" s="111">
        <v>16</v>
      </c>
      <c r="H35" s="6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85"/>
      <c r="Y35" s="69"/>
    </row>
    <row r="36" spans="1:25" ht="32.25" customHeight="1" outlineLevel="6" thickBot="1">
      <c r="A36" s="106" t="s">
        <v>54</v>
      </c>
      <c r="B36" s="107">
        <v>951</v>
      </c>
      <c r="C36" s="108" t="s">
        <v>33</v>
      </c>
      <c r="D36" s="108" t="s">
        <v>34</v>
      </c>
      <c r="E36" s="108" t="s">
        <v>5</v>
      </c>
      <c r="F36" s="108"/>
      <c r="G36" s="40">
        <f>G37</f>
        <v>1204.1</v>
      </c>
      <c r="H36" s="39">
        <f aca="true" t="shared" si="7" ref="H36:X36">H37</f>
        <v>1331.7</v>
      </c>
      <c r="I36" s="39">
        <f t="shared" si="7"/>
        <v>1331.7</v>
      </c>
      <c r="J36" s="39">
        <f t="shared" si="7"/>
        <v>1331.7</v>
      </c>
      <c r="K36" s="39">
        <f t="shared" si="7"/>
        <v>1331.7</v>
      </c>
      <c r="L36" s="39">
        <f t="shared" si="7"/>
        <v>1331.7</v>
      </c>
      <c r="M36" s="39">
        <f t="shared" si="7"/>
        <v>1331.7</v>
      </c>
      <c r="N36" s="39">
        <f t="shared" si="7"/>
        <v>1331.7</v>
      </c>
      <c r="O36" s="39">
        <f t="shared" si="7"/>
        <v>1331.7</v>
      </c>
      <c r="P36" s="39">
        <f t="shared" si="7"/>
        <v>1331.7</v>
      </c>
      <c r="Q36" s="39">
        <f t="shared" si="7"/>
        <v>1331.7</v>
      </c>
      <c r="R36" s="39">
        <f t="shared" si="7"/>
        <v>1331.7</v>
      </c>
      <c r="S36" s="39">
        <f t="shared" si="7"/>
        <v>1331.7</v>
      </c>
      <c r="T36" s="39">
        <f t="shared" si="7"/>
        <v>1331.7</v>
      </c>
      <c r="U36" s="39">
        <f t="shared" si="7"/>
        <v>1331.7</v>
      </c>
      <c r="V36" s="39">
        <f t="shared" si="7"/>
        <v>1331.7</v>
      </c>
      <c r="W36" s="39">
        <f t="shared" si="7"/>
        <v>1331.7</v>
      </c>
      <c r="X36" s="78">
        <f t="shared" si="7"/>
        <v>874.3892</v>
      </c>
      <c r="Y36" s="69">
        <f>X36/G36*100</f>
        <v>72.61765634083548</v>
      </c>
    </row>
    <row r="37" spans="1:25" ht="32.25" outlineLevel="6" thickBot="1">
      <c r="A37" s="5" t="s">
        <v>210</v>
      </c>
      <c r="B37" s="22">
        <v>951</v>
      </c>
      <c r="C37" s="6" t="s">
        <v>33</v>
      </c>
      <c r="D37" s="6" t="s">
        <v>34</v>
      </c>
      <c r="E37" s="6" t="s">
        <v>207</v>
      </c>
      <c r="F37" s="6"/>
      <c r="G37" s="39">
        <f>G38+G39</f>
        <v>1204.1</v>
      </c>
      <c r="H37" s="29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54">
        <v>1331.7</v>
      </c>
      <c r="X37" s="75">
        <v>874.3892</v>
      </c>
      <c r="Y37" s="69">
        <f>X37/G37*100</f>
        <v>72.61765634083548</v>
      </c>
    </row>
    <row r="38" spans="1:25" ht="16.5" outlineLevel="6" thickBot="1">
      <c r="A38" s="105" t="s">
        <v>211</v>
      </c>
      <c r="B38" s="109">
        <v>951</v>
      </c>
      <c r="C38" s="110" t="s">
        <v>33</v>
      </c>
      <c r="D38" s="110" t="s">
        <v>34</v>
      </c>
      <c r="E38" s="110" t="s">
        <v>208</v>
      </c>
      <c r="F38" s="110"/>
      <c r="G38" s="111">
        <v>1200.1</v>
      </c>
      <c r="H38" s="65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85"/>
      <c r="Y38" s="69"/>
    </row>
    <row r="39" spans="1:25" ht="32.25" outlineLevel="6" thickBot="1">
      <c r="A39" s="105" t="s">
        <v>212</v>
      </c>
      <c r="B39" s="109">
        <v>951</v>
      </c>
      <c r="C39" s="110" t="s">
        <v>33</v>
      </c>
      <c r="D39" s="110" t="s">
        <v>34</v>
      </c>
      <c r="E39" s="110" t="s">
        <v>209</v>
      </c>
      <c r="F39" s="110"/>
      <c r="G39" s="111">
        <v>4</v>
      </c>
      <c r="H39" s="6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85"/>
      <c r="Y39" s="69"/>
    </row>
    <row r="40" spans="1:25" ht="31.5" customHeight="1" outlineLevel="6" thickBot="1">
      <c r="A40" s="106" t="s">
        <v>56</v>
      </c>
      <c r="B40" s="107">
        <v>951</v>
      </c>
      <c r="C40" s="108" t="s">
        <v>33</v>
      </c>
      <c r="D40" s="108" t="s">
        <v>35</v>
      </c>
      <c r="E40" s="108" t="s">
        <v>5</v>
      </c>
      <c r="F40" s="108"/>
      <c r="G40" s="40">
        <f>G41</f>
        <v>192</v>
      </c>
      <c r="H40" s="39">
        <f aca="true" t="shared" si="8" ref="H40:X40">H41</f>
        <v>96</v>
      </c>
      <c r="I40" s="39">
        <f t="shared" si="8"/>
        <v>96</v>
      </c>
      <c r="J40" s="39">
        <f t="shared" si="8"/>
        <v>96</v>
      </c>
      <c r="K40" s="39">
        <f t="shared" si="8"/>
        <v>96</v>
      </c>
      <c r="L40" s="39">
        <f t="shared" si="8"/>
        <v>96</v>
      </c>
      <c r="M40" s="39">
        <f t="shared" si="8"/>
        <v>96</v>
      </c>
      <c r="N40" s="39">
        <f t="shared" si="8"/>
        <v>96</v>
      </c>
      <c r="O40" s="39">
        <f t="shared" si="8"/>
        <v>96</v>
      </c>
      <c r="P40" s="39">
        <f t="shared" si="8"/>
        <v>96</v>
      </c>
      <c r="Q40" s="39">
        <f t="shared" si="8"/>
        <v>96</v>
      </c>
      <c r="R40" s="39">
        <f t="shared" si="8"/>
        <v>96</v>
      </c>
      <c r="S40" s="39">
        <f t="shared" si="8"/>
        <v>96</v>
      </c>
      <c r="T40" s="39">
        <f t="shared" si="8"/>
        <v>96</v>
      </c>
      <c r="U40" s="39">
        <f t="shared" si="8"/>
        <v>96</v>
      </c>
      <c r="V40" s="39">
        <f t="shared" si="8"/>
        <v>96</v>
      </c>
      <c r="W40" s="39">
        <f t="shared" si="8"/>
        <v>96</v>
      </c>
      <c r="X40" s="74">
        <f t="shared" si="8"/>
        <v>141</v>
      </c>
      <c r="Y40" s="69">
        <f>X40/G40*100</f>
        <v>73.4375</v>
      </c>
    </row>
    <row r="41" spans="1:25" ht="32.25" outlineLevel="6" thickBot="1">
      <c r="A41" s="5" t="s">
        <v>227</v>
      </c>
      <c r="B41" s="22">
        <v>951</v>
      </c>
      <c r="C41" s="6" t="s">
        <v>33</v>
      </c>
      <c r="D41" s="6" t="s">
        <v>35</v>
      </c>
      <c r="E41" s="6" t="s">
        <v>225</v>
      </c>
      <c r="F41" s="6"/>
      <c r="G41" s="39">
        <f>G42</f>
        <v>192</v>
      </c>
      <c r="H41" s="29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  <c r="W41" s="54">
        <v>96</v>
      </c>
      <c r="X41" s="75">
        <v>141</v>
      </c>
      <c r="Y41" s="69">
        <f>X41/G41*100</f>
        <v>73.4375</v>
      </c>
    </row>
    <row r="42" spans="1:25" ht="48" outlineLevel="6" thickBot="1">
      <c r="A42" s="105" t="s">
        <v>228</v>
      </c>
      <c r="B42" s="109">
        <v>951</v>
      </c>
      <c r="C42" s="110" t="s">
        <v>33</v>
      </c>
      <c r="D42" s="110" t="s">
        <v>35</v>
      </c>
      <c r="E42" s="110" t="s">
        <v>226</v>
      </c>
      <c r="F42" s="110"/>
      <c r="G42" s="111">
        <v>192</v>
      </c>
      <c r="H42" s="65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85"/>
      <c r="Y42" s="69"/>
    </row>
    <row r="43" spans="1:25" ht="64.5" customHeight="1" outlineLevel="3" thickBot="1">
      <c r="A43" s="34" t="s">
        <v>55</v>
      </c>
      <c r="B43" s="20">
        <v>951</v>
      </c>
      <c r="C43" s="9" t="s">
        <v>9</v>
      </c>
      <c r="D43" s="9" t="s">
        <v>6</v>
      </c>
      <c r="E43" s="9" t="s">
        <v>5</v>
      </c>
      <c r="F43" s="9"/>
      <c r="G43" s="35">
        <f>G44</f>
        <v>6444.8</v>
      </c>
      <c r="H43" s="35">
        <f aca="true" t="shared" si="9" ref="H43:X45">H44</f>
        <v>8918.7</v>
      </c>
      <c r="I43" s="35">
        <f t="shared" si="9"/>
        <v>8918.7</v>
      </c>
      <c r="J43" s="35">
        <f t="shared" si="9"/>
        <v>8918.7</v>
      </c>
      <c r="K43" s="35">
        <f t="shared" si="9"/>
        <v>8918.7</v>
      </c>
      <c r="L43" s="35">
        <f t="shared" si="9"/>
        <v>8918.7</v>
      </c>
      <c r="M43" s="35">
        <f t="shared" si="9"/>
        <v>8918.7</v>
      </c>
      <c r="N43" s="35">
        <f t="shared" si="9"/>
        <v>8918.7</v>
      </c>
      <c r="O43" s="35">
        <f t="shared" si="9"/>
        <v>8918.7</v>
      </c>
      <c r="P43" s="35">
        <f t="shared" si="9"/>
        <v>8918.7</v>
      </c>
      <c r="Q43" s="35">
        <f t="shared" si="9"/>
        <v>8918.7</v>
      </c>
      <c r="R43" s="35">
        <f t="shared" si="9"/>
        <v>8918.7</v>
      </c>
      <c r="S43" s="35">
        <f t="shared" si="9"/>
        <v>8918.7</v>
      </c>
      <c r="T43" s="35">
        <f t="shared" si="9"/>
        <v>8918.7</v>
      </c>
      <c r="U43" s="35">
        <f t="shared" si="9"/>
        <v>8918.7</v>
      </c>
      <c r="V43" s="35">
        <f t="shared" si="9"/>
        <v>8918.7</v>
      </c>
      <c r="W43" s="35">
        <f t="shared" si="9"/>
        <v>8918.7</v>
      </c>
      <c r="X43" s="76">
        <f t="shared" si="9"/>
        <v>5600.44265</v>
      </c>
      <c r="Y43" s="69">
        <f>X43/G43*100</f>
        <v>86.89862602408142</v>
      </c>
    </row>
    <row r="44" spans="1:25" ht="64.5" customHeight="1" outlineLevel="3" thickBot="1">
      <c r="A44" s="36" t="s">
        <v>85</v>
      </c>
      <c r="B44" s="21">
        <v>951</v>
      </c>
      <c r="C44" s="11" t="s">
        <v>9</v>
      </c>
      <c r="D44" s="11" t="s">
        <v>86</v>
      </c>
      <c r="E44" s="11" t="s">
        <v>5</v>
      </c>
      <c r="F44" s="11"/>
      <c r="G44" s="37">
        <f>G45</f>
        <v>6444.8</v>
      </c>
      <c r="H44" s="37">
        <f t="shared" si="9"/>
        <v>8918.7</v>
      </c>
      <c r="I44" s="37">
        <f t="shared" si="9"/>
        <v>8918.7</v>
      </c>
      <c r="J44" s="37">
        <f t="shared" si="9"/>
        <v>8918.7</v>
      </c>
      <c r="K44" s="37">
        <f t="shared" si="9"/>
        <v>8918.7</v>
      </c>
      <c r="L44" s="37">
        <f t="shared" si="9"/>
        <v>8918.7</v>
      </c>
      <c r="M44" s="37">
        <f t="shared" si="9"/>
        <v>8918.7</v>
      </c>
      <c r="N44" s="37">
        <f t="shared" si="9"/>
        <v>8918.7</v>
      </c>
      <c r="O44" s="37">
        <f t="shared" si="9"/>
        <v>8918.7</v>
      </c>
      <c r="P44" s="37">
        <f t="shared" si="9"/>
        <v>8918.7</v>
      </c>
      <c r="Q44" s="37">
        <f t="shared" si="9"/>
        <v>8918.7</v>
      </c>
      <c r="R44" s="37">
        <f t="shared" si="9"/>
        <v>8918.7</v>
      </c>
      <c r="S44" s="37">
        <f t="shared" si="9"/>
        <v>8918.7</v>
      </c>
      <c r="T44" s="37">
        <f t="shared" si="9"/>
        <v>8918.7</v>
      </c>
      <c r="U44" s="37">
        <f t="shared" si="9"/>
        <v>8918.7</v>
      </c>
      <c r="V44" s="37">
        <f t="shared" si="9"/>
        <v>8918.7</v>
      </c>
      <c r="W44" s="37">
        <f t="shared" si="9"/>
        <v>8918.7</v>
      </c>
      <c r="X44" s="77">
        <f t="shared" si="9"/>
        <v>5600.44265</v>
      </c>
      <c r="Y44" s="69">
        <f>X44/G44*100</f>
        <v>86.89862602408142</v>
      </c>
    </row>
    <row r="45" spans="1:25" ht="16.5" outlineLevel="4" thickBot="1">
      <c r="A45" s="106" t="s">
        <v>53</v>
      </c>
      <c r="B45" s="107">
        <v>951</v>
      </c>
      <c r="C45" s="108" t="s">
        <v>9</v>
      </c>
      <c r="D45" s="108" t="s">
        <v>10</v>
      </c>
      <c r="E45" s="108" t="s">
        <v>5</v>
      </c>
      <c r="F45" s="108"/>
      <c r="G45" s="40">
        <f>G46+G49+G52</f>
        <v>6444.8</v>
      </c>
      <c r="H45" s="39">
        <f t="shared" si="9"/>
        <v>8918.7</v>
      </c>
      <c r="I45" s="39">
        <f t="shared" si="9"/>
        <v>8918.7</v>
      </c>
      <c r="J45" s="39">
        <f t="shared" si="9"/>
        <v>8918.7</v>
      </c>
      <c r="K45" s="39">
        <f t="shared" si="9"/>
        <v>8918.7</v>
      </c>
      <c r="L45" s="39">
        <f t="shared" si="9"/>
        <v>8918.7</v>
      </c>
      <c r="M45" s="39">
        <f t="shared" si="9"/>
        <v>8918.7</v>
      </c>
      <c r="N45" s="39">
        <f t="shared" si="9"/>
        <v>8918.7</v>
      </c>
      <c r="O45" s="39">
        <f t="shared" si="9"/>
        <v>8918.7</v>
      </c>
      <c r="P45" s="39">
        <f t="shared" si="9"/>
        <v>8918.7</v>
      </c>
      <c r="Q45" s="39">
        <f t="shared" si="9"/>
        <v>8918.7</v>
      </c>
      <c r="R45" s="39">
        <f t="shared" si="9"/>
        <v>8918.7</v>
      </c>
      <c r="S45" s="39">
        <f t="shared" si="9"/>
        <v>8918.7</v>
      </c>
      <c r="T45" s="39">
        <f t="shared" si="9"/>
        <v>8918.7</v>
      </c>
      <c r="U45" s="39">
        <f t="shared" si="9"/>
        <v>8918.7</v>
      </c>
      <c r="V45" s="39">
        <f t="shared" si="9"/>
        <v>8918.7</v>
      </c>
      <c r="W45" s="39">
        <f t="shared" si="9"/>
        <v>8918.7</v>
      </c>
      <c r="X45" s="74">
        <f t="shared" si="9"/>
        <v>5600.44265</v>
      </c>
      <c r="Y45" s="69">
        <f>X45/G45*100</f>
        <v>86.89862602408142</v>
      </c>
    </row>
    <row r="46" spans="1:25" ht="32.25" outlineLevel="5" thickBot="1">
      <c r="A46" s="5" t="s">
        <v>210</v>
      </c>
      <c r="B46" s="22">
        <v>951</v>
      </c>
      <c r="C46" s="6" t="s">
        <v>9</v>
      </c>
      <c r="D46" s="6" t="s">
        <v>10</v>
      </c>
      <c r="E46" s="6" t="s">
        <v>207</v>
      </c>
      <c r="F46" s="6"/>
      <c r="G46" s="39">
        <f>G47+G48</f>
        <v>5861.5</v>
      </c>
      <c r="H46" s="29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  <c r="W46" s="54">
        <v>8918.7</v>
      </c>
      <c r="X46" s="75">
        <v>5600.44265</v>
      </c>
      <c r="Y46" s="69">
        <f>X46/G46*100</f>
        <v>95.54623645824446</v>
      </c>
    </row>
    <row r="47" spans="1:25" ht="16.5" outlineLevel="5" thickBot="1">
      <c r="A47" s="105" t="s">
        <v>211</v>
      </c>
      <c r="B47" s="109">
        <v>951</v>
      </c>
      <c r="C47" s="110" t="s">
        <v>9</v>
      </c>
      <c r="D47" s="110" t="s">
        <v>10</v>
      </c>
      <c r="E47" s="110" t="s">
        <v>208</v>
      </c>
      <c r="F47" s="110"/>
      <c r="G47" s="111">
        <v>5833.5</v>
      </c>
      <c r="H47" s="65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85"/>
      <c r="Y47" s="69"/>
    </row>
    <row r="48" spans="1:25" ht="32.25" outlineLevel="5" thickBot="1">
      <c r="A48" s="105" t="s">
        <v>212</v>
      </c>
      <c r="B48" s="109">
        <v>951</v>
      </c>
      <c r="C48" s="110" t="s">
        <v>9</v>
      </c>
      <c r="D48" s="110" t="s">
        <v>10</v>
      </c>
      <c r="E48" s="110" t="s">
        <v>209</v>
      </c>
      <c r="F48" s="110"/>
      <c r="G48" s="111">
        <v>28</v>
      </c>
      <c r="H48" s="65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85"/>
      <c r="Y48" s="69"/>
    </row>
    <row r="49" spans="1:25" ht="32.25" outlineLevel="5" thickBot="1">
      <c r="A49" s="5" t="s">
        <v>219</v>
      </c>
      <c r="B49" s="22">
        <v>951</v>
      </c>
      <c r="C49" s="6" t="s">
        <v>9</v>
      </c>
      <c r="D49" s="6" t="s">
        <v>10</v>
      </c>
      <c r="E49" s="6" t="s">
        <v>213</v>
      </c>
      <c r="F49" s="6"/>
      <c r="G49" s="39">
        <f>G50+G51</f>
        <v>518.3</v>
      </c>
      <c r="H49" s="65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85"/>
      <c r="Y49" s="69"/>
    </row>
    <row r="50" spans="1:25" ht="32.25" outlineLevel="5" thickBot="1">
      <c r="A50" s="105" t="s">
        <v>220</v>
      </c>
      <c r="B50" s="109">
        <v>951</v>
      </c>
      <c r="C50" s="110" t="s">
        <v>9</v>
      </c>
      <c r="D50" s="110" t="s">
        <v>10</v>
      </c>
      <c r="E50" s="110" t="s">
        <v>214</v>
      </c>
      <c r="F50" s="110"/>
      <c r="G50" s="111">
        <v>198.7</v>
      </c>
      <c r="H50" s="65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85"/>
      <c r="Y50" s="69"/>
    </row>
    <row r="51" spans="1:25" ht="32.25" outlineLevel="5" thickBot="1">
      <c r="A51" s="105" t="s">
        <v>221</v>
      </c>
      <c r="B51" s="109">
        <v>951</v>
      </c>
      <c r="C51" s="110" t="s">
        <v>9</v>
      </c>
      <c r="D51" s="110" t="s">
        <v>10</v>
      </c>
      <c r="E51" s="110" t="s">
        <v>215</v>
      </c>
      <c r="F51" s="110"/>
      <c r="G51" s="111">
        <v>319.6</v>
      </c>
      <c r="H51" s="65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85"/>
      <c r="Y51" s="69"/>
    </row>
    <row r="52" spans="1:25" ht="16.5" outlineLevel="5" thickBot="1">
      <c r="A52" s="5" t="s">
        <v>222</v>
      </c>
      <c r="B52" s="22">
        <v>951</v>
      </c>
      <c r="C52" s="6" t="s">
        <v>9</v>
      </c>
      <c r="D52" s="6" t="s">
        <v>10</v>
      </c>
      <c r="E52" s="6" t="s">
        <v>216</v>
      </c>
      <c r="F52" s="6"/>
      <c r="G52" s="39">
        <f>G53+G54</f>
        <v>65</v>
      </c>
      <c r="H52" s="65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85"/>
      <c r="Y52" s="69"/>
    </row>
    <row r="53" spans="1:25" ht="32.25" outlineLevel="5" thickBot="1">
      <c r="A53" s="105" t="s">
        <v>223</v>
      </c>
      <c r="B53" s="109">
        <v>951</v>
      </c>
      <c r="C53" s="110" t="s">
        <v>9</v>
      </c>
      <c r="D53" s="110" t="s">
        <v>10</v>
      </c>
      <c r="E53" s="110" t="s">
        <v>217</v>
      </c>
      <c r="F53" s="110"/>
      <c r="G53" s="111">
        <v>8.5</v>
      </c>
      <c r="H53" s="65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85"/>
      <c r="Y53" s="69"/>
    </row>
    <row r="54" spans="1:25" ht="16.5" outlineLevel="5" thickBot="1">
      <c r="A54" s="105" t="s">
        <v>224</v>
      </c>
      <c r="B54" s="109">
        <v>951</v>
      </c>
      <c r="C54" s="110" t="s">
        <v>9</v>
      </c>
      <c r="D54" s="110" t="s">
        <v>10</v>
      </c>
      <c r="E54" s="110" t="s">
        <v>218</v>
      </c>
      <c r="F54" s="110"/>
      <c r="G54" s="111">
        <v>56.5</v>
      </c>
      <c r="H54" s="65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85"/>
      <c r="Y54" s="69"/>
    </row>
    <row r="55" spans="1:25" ht="16.5" outlineLevel="5" thickBot="1">
      <c r="A55" s="8" t="s">
        <v>342</v>
      </c>
      <c r="B55" s="20">
        <v>951</v>
      </c>
      <c r="C55" s="9" t="s">
        <v>351</v>
      </c>
      <c r="D55" s="9" t="s">
        <v>6</v>
      </c>
      <c r="E55" s="9" t="s">
        <v>5</v>
      </c>
      <c r="F55" s="9"/>
      <c r="G55" s="10">
        <f>G56</f>
        <v>30.7</v>
      </c>
      <c r="H55" s="65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85"/>
      <c r="Y55" s="69"/>
    </row>
    <row r="56" spans="1:25" ht="32.25" outlineLevel="5" thickBot="1">
      <c r="A56" s="8" t="s">
        <v>343</v>
      </c>
      <c r="B56" s="20">
        <v>951</v>
      </c>
      <c r="C56" s="9" t="s">
        <v>351</v>
      </c>
      <c r="D56" s="9" t="s">
        <v>347</v>
      </c>
      <c r="E56" s="9" t="s">
        <v>5</v>
      </c>
      <c r="F56" s="9"/>
      <c r="G56" s="10">
        <f>G57+G60+G63</f>
        <v>30.7</v>
      </c>
      <c r="H56" s="65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85"/>
      <c r="Y56" s="69"/>
    </row>
    <row r="57" spans="1:25" ht="48" outlineLevel="5" thickBot="1">
      <c r="A57" s="8" t="s">
        <v>344</v>
      </c>
      <c r="B57" s="20">
        <v>951</v>
      </c>
      <c r="C57" s="9" t="s">
        <v>351</v>
      </c>
      <c r="D57" s="9" t="s">
        <v>348</v>
      </c>
      <c r="E57" s="9" t="s">
        <v>5</v>
      </c>
      <c r="F57" s="9"/>
      <c r="G57" s="10">
        <f>G58</f>
        <v>13.8</v>
      </c>
      <c r="H57" s="65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85"/>
      <c r="Y57" s="69"/>
    </row>
    <row r="58" spans="1:25" ht="32.25" outlineLevel="5" thickBot="1">
      <c r="A58" s="5" t="s">
        <v>219</v>
      </c>
      <c r="B58" s="22">
        <v>951</v>
      </c>
      <c r="C58" s="6" t="s">
        <v>351</v>
      </c>
      <c r="D58" s="6" t="s">
        <v>348</v>
      </c>
      <c r="E58" s="6" t="s">
        <v>213</v>
      </c>
      <c r="F58" s="6"/>
      <c r="G58" s="7">
        <f>G59</f>
        <v>13.8</v>
      </c>
      <c r="H58" s="65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85"/>
      <c r="Y58" s="69"/>
    </row>
    <row r="59" spans="1:25" ht="32.25" outlineLevel="5" thickBot="1">
      <c r="A59" s="105" t="s">
        <v>221</v>
      </c>
      <c r="B59" s="109">
        <v>951</v>
      </c>
      <c r="C59" s="110" t="s">
        <v>351</v>
      </c>
      <c r="D59" s="110" t="s">
        <v>348</v>
      </c>
      <c r="E59" s="110" t="s">
        <v>215</v>
      </c>
      <c r="F59" s="110"/>
      <c r="G59" s="117">
        <v>13.8</v>
      </c>
      <c r="H59" s="6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85"/>
      <c r="Y59" s="69"/>
    </row>
    <row r="60" spans="1:25" ht="48" outlineLevel="5" thickBot="1">
      <c r="A60" s="8" t="s">
        <v>345</v>
      </c>
      <c r="B60" s="20">
        <v>951</v>
      </c>
      <c r="C60" s="9" t="s">
        <v>351</v>
      </c>
      <c r="D60" s="9" t="s">
        <v>349</v>
      </c>
      <c r="E60" s="9" t="s">
        <v>5</v>
      </c>
      <c r="F60" s="9"/>
      <c r="G60" s="10">
        <f>G61</f>
        <v>1.2</v>
      </c>
      <c r="H60" s="65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85"/>
      <c r="Y60" s="69"/>
    </row>
    <row r="61" spans="1:25" ht="32.25" outlineLevel="5" thickBot="1">
      <c r="A61" s="5" t="s">
        <v>219</v>
      </c>
      <c r="B61" s="22">
        <v>951</v>
      </c>
      <c r="C61" s="6" t="s">
        <v>351</v>
      </c>
      <c r="D61" s="6" t="s">
        <v>349</v>
      </c>
      <c r="E61" s="6" t="s">
        <v>213</v>
      </c>
      <c r="F61" s="6"/>
      <c r="G61" s="7">
        <f>G62</f>
        <v>1.2</v>
      </c>
      <c r="H61" s="65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85"/>
      <c r="Y61" s="69"/>
    </row>
    <row r="62" spans="1:25" ht="32.25" outlineLevel="5" thickBot="1">
      <c r="A62" s="105" t="s">
        <v>221</v>
      </c>
      <c r="B62" s="109">
        <v>951</v>
      </c>
      <c r="C62" s="110" t="s">
        <v>351</v>
      </c>
      <c r="D62" s="110" t="s">
        <v>349</v>
      </c>
      <c r="E62" s="110" t="s">
        <v>215</v>
      </c>
      <c r="F62" s="110"/>
      <c r="G62" s="117">
        <v>1.2</v>
      </c>
      <c r="H62" s="65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85"/>
      <c r="Y62" s="69"/>
    </row>
    <row r="63" spans="1:25" ht="48" outlineLevel="5" thickBot="1">
      <c r="A63" s="8" t="s">
        <v>346</v>
      </c>
      <c r="B63" s="20">
        <v>951</v>
      </c>
      <c r="C63" s="9" t="s">
        <v>351</v>
      </c>
      <c r="D63" s="9" t="s">
        <v>350</v>
      </c>
      <c r="E63" s="9" t="s">
        <v>5</v>
      </c>
      <c r="F63" s="9"/>
      <c r="G63" s="10">
        <f>G64</f>
        <v>15.7</v>
      </c>
      <c r="H63" s="65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85"/>
      <c r="Y63" s="69"/>
    </row>
    <row r="64" spans="1:25" ht="32.25" outlineLevel="5" thickBot="1">
      <c r="A64" s="5" t="s">
        <v>219</v>
      </c>
      <c r="B64" s="22">
        <v>951</v>
      </c>
      <c r="C64" s="6" t="s">
        <v>351</v>
      </c>
      <c r="D64" s="6" t="s">
        <v>350</v>
      </c>
      <c r="E64" s="6" t="s">
        <v>213</v>
      </c>
      <c r="F64" s="6"/>
      <c r="G64" s="7">
        <f>G65</f>
        <v>15.7</v>
      </c>
      <c r="H64" s="65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85"/>
      <c r="Y64" s="69"/>
    </row>
    <row r="65" spans="1:25" ht="32.25" outlineLevel="5" thickBot="1">
      <c r="A65" s="105" t="s">
        <v>221</v>
      </c>
      <c r="B65" s="109">
        <v>951</v>
      </c>
      <c r="C65" s="110" t="s">
        <v>351</v>
      </c>
      <c r="D65" s="110" t="s">
        <v>350</v>
      </c>
      <c r="E65" s="110" t="s">
        <v>215</v>
      </c>
      <c r="F65" s="110"/>
      <c r="G65" s="117">
        <v>15.7</v>
      </c>
      <c r="H65" s="65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85"/>
      <c r="Y65" s="69"/>
    </row>
    <row r="66" spans="1:25" ht="50.25" customHeight="1" outlineLevel="3" thickBot="1">
      <c r="A66" s="34" t="s">
        <v>57</v>
      </c>
      <c r="B66" s="20">
        <v>951</v>
      </c>
      <c r="C66" s="9" t="s">
        <v>11</v>
      </c>
      <c r="D66" s="9" t="s">
        <v>6</v>
      </c>
      <c r="E66" s="9" t="s">
        <v>5</v>
      </c>
      <c r="F66" s="9"/>
      <c r="G66" s="35">
        <f>G67</f>
        <v>3608.7</v>
      </c>
      <c r="H66" s="35">
        <f aca="true" t="shared" si="10" ref="H66:X68">H67</f>
        <v>3284.2</v>
      </c>
      <c r="I66" s="35">
        <f t="shared" si="10"/>
        <v>3284.2</v>
      </c>
      <c r="J66" s="35">
        <f t="shared" si="10"/>
        <v>3284.2</v>
      </c>
      <c r="K66" s="35">
        <f t="shared" si="10"/>
        <v>3284.2</v>
      </c>
      <c r="L66" s="35">
        <f t="shared" si="10"/>
        <v>3284.2</v>
      </c>
      <c r="M66" s="35">
        <f t="shared" si="10"/>
        <v>3284.2</v>
      </c>
      <c r="N66" s="35">
        <f t="shared" si="10"/>
        <v>3284.2</v>
      </c>
      <c r="O66" s="35">
        <f t="shared" si="10"/>
        <v>3284.2</v>
      </c>
      <c r="P66" s="35">
        <f t="shared" si="10"/>
        <v>3284.2</v>
      </c>
      <c r="Q66" s="35">
        <f t="shared" si="10"/>
        <v>3284.2</v>
      </c>
      <c r="R66" s="35">
        <f t="shared" si="10"/>
        <v>3284.2</v>
      </c>
      <c r="S66" s="35">
        <f t="shared" si="10"/>
        <v>3284.2</v>
      </c>
      <c r="T66" s="35">
        <f t="shared" si="10"/>
        <v>3284.2</v>
      </c>
      <c r="U66" s="35">
        <f t="shared" si="10"/>
        <v>3284.2</v>
      </c>
      <c r="V66" s="35">
        <f t="shared" si="10"/>
        <v>3284.2</v>
      </c>
      <c r="W66" s="35">
        <f t="shared" si="10"/>
        <v>3284.2</v>
      </c>
      <c r="X66" s="76">
        <f t="shared" si="10"/>
        <v>2834.80374</v>
      </c>
      <c r="Y66" s="69">
        <f>X66/G66*100</f>
        <v>78.55470778950868</v>
      </c>
    </row>
    <row r="67" spans="1:25" ht="63.75" outlineLevel="3" thickBot="1">
      <c r="A67" s="36" t="s">
        <v>85</v>
      </c>
      <c r="B67" s="21">
        <v>951</v>
      </c>
      <c r="C67" s="11" t="s">
        <v>11</v>
      </c>
      <c r="D67" s="11" t="s">
        <v>86</v>
      </c>
      <c r="E67" s="11" t="s">
        <v>5</v>
      </c>
      <c r="F67" s="11"/>
      <c r="G67" s="37">
        <f>G68</f>
        <v>3608.7</v>
      </c>
      <c r="H67" s="37">
        <f t="shared" si="10"/>
        <v>3284.2</v>
      </c>
      <c r="I67" s="37">
        <f t="shared" si="10"/>
        <v>3284.2</v>
      </c>
      <c r="J67" s="37">
        <f t="shared" si="10"/>
        <v>3284.2</v>
      </c>
      <c r="K67" s="37">
        <f t="shared" si="10"/>
        <v>3284.2</v>
      </c>
      <c r="L67" s="37">
        <f t="shared" si="10"/>
        <v>3284.2</v>
      </c>
      <c r="M67" s="37">
        <f t="shared" si="10"/>
        <v>3284.2</v>
      </c>
      <c r="N67" s="37">
        <f t="shared" si="10"/>
        <v>3284.2</v>
      </c>
      <c r="O67" s="37">
        <f t="shared" si="10"/>
        <v>3284.2</v>
      </c>
      <c r="P67" s="37">
        <f t="shared" si="10"/>
        <v>3284.2</v>
      </c>
      <c r="Q67" s="37">
        <f t="shared" si="10"/>
        <v>3284.2</v>
      </c>
      <c r="R67" s="37">
        <f t="shared" si="10"/>
        <v>3284.2</v>
      </c>
      <c r="S67" s="37">
        <f t="shared" si="10"/>
        <v>3284.2</v>
      </c>
      <c r="T67" s="37">
        <f t="shared" si="10"/>
        <v>3284.2</v>
      </c>
      <c r="U67" s="37">
        <f t="shared" si="10"/>
        <v>3284.2</v>
      </c>
      <c r="V67" s="37">
        <f t="shared" si="10"/>
        <v>3284.2</v>
      </c>
      <c r="W67" s="37">
        <f t="shared" si="10"/>
        <v>3284.2</v>
      </c>
      <c r="X67" s="77">
        <f t="shared" si="10"/>
        <v>2834.80374</v>
      </c>
      <c r="Y67" s="69">
        <f>X67/G67*100</f>
        <v>78.55470778950868</v>
      </c>
    </row>
    <row r="68" spans="1:25" ht="16.5" outlineLevel="4" thickBot="1">
      <c r="A68" s="106" t="s">
        <v>53</v>
      </c>
      <c r="B68" s="107">
        <v>951</v>
      </c>
      <c r="C68" s="108" t="s">
        <v>11</v>
      </c>
      <c r="D68" s="108" t="s">
        <v>10</v>
      </c>
      <c r="E68" s="108" t="s">
        <v>5</v>
      </c>
      <c r="F68" s="108"/>
      <c r="G68" s="40">
        <f>G69+G72</f>
        <v>3608.7</v>
      </c>
      <c r="H68" s="39">
        <f t="shared" si="10"/>
        <v>3284.2</v>
      </c>
      <c r="I68" s="39">
        <f t="shared" si="10"/>
        <v>3284.2</v>
      </c>
      <c r="J68" s="39">
        <f t="shared" si="10"/>
        <v>3284.2</v>
      </c>
      <c r="K68" s="39">
        <f t="shared" si="10"/>
        <v>3284.2</v>
      </c>
      <c r="L68" s="39">
        <f t="shared" si="10"/>
        <v>3284.2</v>
      </c>
      <c r="M68" s="39">
        <f t="shared" si="10"/>
        <v>3284.2</v>
      </c>
      <c r="N68" s="39">
        <f t="shared" si="10"/>
        <v>3284.2</v>
      </c>
      <c r="O68" s="39">
        <f t="shared" si="10"/>
        <v>3284.2</v>
      </c>
      <c r="P68" s="39">
        <f t="shared" si="10"/>
        <v>3284.2</v>
      </c>
      <c r="Q68" s="39">
        <f t="shared" si="10"/>
        <v>3284.2</v>
      </c>
      <c r="R68" s="39">
        <f t="shared" si="10"/>
        <v>3284.2</v>
      </c>
      <c r="S68" s="39">
        <f t="shared" si="10"/>
        <v>3284.2</v>
      </c>
      <c r="T68" s="39">
        <f t="shared" si="10"/>
        <v>3284.2</v>
      </c>
      <c r="U68" s="39">
        <f t="shared" si="10"/>
        <v>3284.2</v>
      </c>
      <c r="V68" s="39">
        <f t="shared" si="10"/>
        <v>3284.2</v>
      </c>
      <c r="W68" s="39">
        <f t="shared" si="10"/>
        <v>3284.2</v>
      </c>
      <c r="X68" s="74">
        <f t="shared" si="10"/>
        <v>2834.80374</v>
      </c>
      <c r="Y68" s="69">
        <f>X68/G68*100</f>
        <v>78.55470778950868</v>
      </c>
    </row>
    <row r="69" spans="1:25" ht="32.25" outlineLevel="5" thickBot="1">
      <c r="A69" s="5" t="s">
        <v>210</v>
      </c>
      <c r="B69" s="22">
        <v>951</v>
      </c>
      <c r="C69" s="6" t="s">
        <v>11</v>
      </c>
      <c r="D69" s="6" t="s">
        <v>10</v>
      </c>
      <c r="E69" s="6" t="s">
        <v>207</v>
      </c>
      <c r="F69" s="6"/>
      <c r="G69" s="39">
        <f>G70+G71</f>
        <v>3434.7</v>
      </c>
      <c r="H69" s="29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54">
        <v>3284.2</v>
      </c>
      <c r="X69" s="75">
        <v>2834.80374</v>
      </c>
      <c r="Y69" s="69">
        <f>X69/G69*100</f>
        <v>82.53424578565813</v>
      </c>
    </row>
    <row r="70" spans="1:25" ht="16.5" outlineLevel="5" thickBot="1">
      <c r="A70" s="105" t="s">
        <v>211</v>
      </c>
      <c r="B70" s="109">
        <v>951</v>
      </c>
      <c r="C70" s="110" t="s">
        <v>11</v>
      </c>
      <c r="D70" s="110" t="s">
        <v>10</v>
      </c>
      <c r="E70" s="110" t="s">
        <v>208</v>
      </c>
      <c r="F70" s="110"/>
      <c r="G70" s="111">
        <v>3432.7</v>
      </c>
      <c r="H70" s="65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85"/>
      <c r="Y70" s="69"/>
    </row>
    <row r="71" spans="1:25" ht="32.25" outlineLevel="5" thickBot="1">
      <c r="A71" s="105" t="s">
        <v>212</v>
      </c>
      <c r="B71" s="109">
        <v>951</v>
      </c>
      <c r="C71" s="110" t="s">
        <v>11</v>
      </c>
      <c r="D71" s="110" t="s">
        <v>10</v>
      </c>
      <c r="E71" s="110" t="s">
        <v>209</v>
      </c>
      <c r="F71" s="110"/>
      <c r="G71" s="111">
        <v>2</v>
      </c>
      <c r="H71" s="65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85"/>
      <c r="Y71" s="69"/>
    </row>
    <row r="72" spans="1:25" ht="32.25" outlineLevel="5" thickBot="1">
      <c r="A72" s="5" t="s">
        <v>219</v>
      </c>
      <c r="B72" s="22">
        <v>951</v>
      </c>
      <c r="C72" s="6" t="s">
        <v>11</v>
      </c>
      <c r="D72" s="6" t="s">
        <v>10</v>
      </c>
      <c r="E72" s="6" t="s">
        <v>213</v>
      </c>
      <c r="F72" s="6"/>
      <c r="G72" s="39">
        <f>G73+G74</f>
        <v>174</v>
      </c>
      <c r="H72" s="65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85"/>
      <c r="Y72" s="69"/>
    </row>
    <row r="73" spans="1:25" ht="32.25" outlineLevel="5" thickBot="1">
      <c r="A73" s="105" t="s">
        <v>220</v>
      </c>
      <c r="B73" s="109">
        <v>951</v>
      </c>
      <c r="C73" s="110" t="s">
        <v>11</v>
      </c>
      <c r="D73" s="110" t="s">
        <v>10</v>
      </c>
      <c r="E73" s="110" t="s">
        <v>214</v>
      </c>
      <c r="F73" s="110"/>
      <c r="G73" s="111">
        <v>168</v>
      </c>
      <c r="H73" s="65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85"/>
      <c r="Y73" s="69"/>
    </row>
    <row r="74" spans="1:25" ht="32.25" outlineLevel="5" thickBot="1">
      <c r="A74" s="105" t="s">
        <v>221</v>
      </c>
      <c r="B74" s="109">
        <v>951</v>
      </c>
      <c r="C74" s="110" t="s">
        <v>11</v>
      </c>
      <c r="D74" s="110" t="s">
        <v>10</v>
      </c>
      <c r="E74" s="110" t="s">
        <v>215</v>
      </c>
      <c r="F74" s="110"/>
      <c r="G74" s="111">
        <v>6</v>
      </c>
      <c r="H74" s="65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85"/>
      <c r="Y74" s="69"/>
    </row>
    <row r="75" spans="1:25" ht="16.5" outlineLevel="5" thickBot="1">
      <c r="A75" s="8" t="s">
        <v>352</v>
      </c>
      <c r="B75" s="20">
        <v>951</v>
      </c>
      <c r="C75" s="9" t="s">
        <v>355</v>
      </c>
      <c r="D75" s="9" t="s">
        <v>6</v>
      </c>
      <c r="E75" s="9" t="s">
        <v>5</v>
      </c>
      <c r="F75" s="9"/>
      <c r="G75" s="10">
        <f>G76</f>
        <v>200.5</v>
      </c>
      <c r="H75" s="65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85"/>
      <c r="Y75" s="69"/>
    </row>
    <row r="76" spans="1:25" ht="16.5" outlineLevel="5" thickBot="1">
      <c r="A76" s="8" t="s">
        <v>353</v>
      </c>
      <c r="B76" s="20">
        <v>951</v>
      </c>
      <c r="C76" s="9" t="s">
        <v>355</v>
      </c>
      <c r="D76" s="9" t="s">
        <v>356</v>
      </c>
      <c r="E76" s="9" t="s">
        <v>5</v>
      </c>
      <c r="F76" s="9"/>
      <c r="G76" s="10">
        <f>G77</f>
        <v>200.5</v>
      </c>
      <c r="H76" s="65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85"/>
      <c r="Y76" s="69"/>
    </row>
    <row r="77" spans="1:25" ht="32.25" outlineLevel="5" thickBot="1">
      <c r="A77" s="8" t="s">
        <v>354</v>
      </c>
      <c r="B77" s="20">
        <v>951</v>
      </c>
      <c r="C77" s="9" t="s">
        <v>355</v>
      </c>
      <c r="D77" s="9" t="s">
        <v>357</v>
      </c>
      <c r="E77" s="9" t="s">
        <v>5</v>
      </c>
      <c r="F77" s="9"/>
      <c r="G77" s="10">
        <f>G78</f>
        <v>200.5</v>
      </c>
      <c r="H77" s="65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85"/>
      <c r="Y77" s="69"/>
    </row>
    <row r="78" spans="1:25" ht="32.25" outlineLevel="5" thickBot="1">
      <c r="A78" s="5" t="s">
        <v>219</v>
      </c>
      <c r="B78" s="22">
        <v>951</v>
      </c>
      <c r="C78" s="6" t="s">
        <v>355</v>
      </c>
      <c r="D78" s="6" t="s">
        <v>357</v>
      </c>
      <c r="E78" s="6" t="s">
        <v>213</v>
      </c>
      <c r="F78" s="6"/>
      <c r="G78" s="7">
        <f>G79</f>
        <v>200.5</v>
      </c>
      <c r="H78" s="65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85"/>
      <c r="Y78" s="69"/>
    </row>
    <row r="79" spans="1:25" ht="32.25" outlineLevel="5" thickBot="1">
      <c r="A79" s="105" t="s">
        <v>221</v>
      </c>
      <c r="B79" s="109">
        <v>951</v>
      </c>
      <c r="C79" s="110" t="s">
        <v>355</v>
      </c>
      <c r="D79" s="110" t="s">
        <v>357</v>
      </c>
      <c r="E79" s="110" t="s">
        <v>215</v>
      </c>
      <c r="F79" s="110"/>
      <c r="G79" s="117">
        <v>200.5</v>
      </c>
      <c r="H79" s="65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85"/>
      <c r="Y79" s="69"/>
    </row>
    <row r="80" spans="1:25" ht="16.5" outlineLevel="3" thickBot="1">
      <c r="A80" s="34" t="s">
        <v>59</v>
      </c>
      <c r="B80" s="20">
        <v>951</v>
      </c>
      <c r="C80" s="9" t="s">
        <v>12</v>
      </c>
      <c r="D80" s="9" t="s">
        <v>6</v>
      </c>
      <c r="E80" s="9" t="s">
        <v>5</v>
      </c>
      <c r="F80" s="9"/>
      <c r="G80" s="35">
        <f>G81</f>
        <v>500</v>
      </c>
      <c r="H80" s="35">
        <f aca="true" t="shared" si="11" ref="H80:X82">H81</f>
        <v>0</v>
      </c>
      <c r="I80" s="35">
        <f t="shared" si="11"/>
        <v>0</v>
      </c>
      <c r="J80" s="35">
        <f t="shared" si="11"/>
        <v>0</v>
      </c>
      <c r="K80" s="35">
        <f t="shared" si="11"/>
        <v>0</v>
      </c>
      <c r="L80" s="35">
        <f t="shared" si="11"/>
        <v>0</v>
      </c>
      <c r="M80" s="35">
        <f t="shared" si="11"/>
        <v>0</v>
      </c>
      <c r="N80" s="35">
        <f t="shared" si="11"/>
        <v>0</v>
      </c>
      <c r="O80" s="35">
        <f t="shared" si="11"/>
        <v>0</v>
      </c>
      <c r="P80" s="35">
        <f t="shared" si="11"/>
        <v>0</v>
      </c>
      <c r="Q80" s="35">
        <f t="shared" si="11"/>
        <v>0</v>
      </c>
      <c r="R80" s="35">
        <f t="shared" si="11"/>
        <v>0</v>
      </c>
      <c r="S80" s="35">
        <f t="shared" si="11"/>
        <v>0</v>
      </c>
      <c r="T80" s="35">
        <f t="shared" si="11"/>
        <v>0</v>
      </c>
      <c r="U80" s="35">
        <f t="shared" si="11"/>
        <v>0</v>
      </c>
      <c r="V80" s="35">
        <f t="shared" si="11"/>
        <v>0</v>
      </c>
      <c r="W80" s="35">
        <f t="shared" si="11"/>
        <v>0</v>
      </c>
      <c r="X80" s="76">
        <f t="shared" si="11"/>
        <v>0</v>
      </c>
      <c r="Y80" s="69">
        <f aca="true" t="shared" si="12" ref="Y80:Y87">X80/G80*100</f>
        <v>0</v>
      </c>
    </row>
    <row r="81" spans="1:25" ht="16.5" outlineLevel="3" thickBot="1">
      <c r="A81" s="36" t="s">
        <v>59</v>
      </c>
      <c r="B81" s="21">
        <v>951</v>
      </c>
      <c r="C81" s="11" t="s">
        <v>12</v>
      </c>
      <c r="D81" s="11" t="s">
        <v>89</v>
      </c>
      <c r="E81" s="11" t="s">
        <v>5</v>
      </c>
      <c r="F81" s="11"/>
      <c r="G81" s="37">
        <f>G82</f>
        <v>500</v>
      </c>
      <c r="H81" s="37">
        <f t="shared" si="11"/>
        <v>0</v>
      </c>
      <c r="I81" s="37">
        <f t="shared" si="11"/>
        <v>0</v>
      </c>
      <c r="J81" s="37">
        <f t="shared" si="11"/>
        <v>0</v>
      </c>
      <c r="K81" s="37">
        <f t="shared" si="11"/>
        <v>0</v>
      </c>
      <c r="L81" s="37">
        <f t="shared" si="11"/>
        <v>0</v>
      </c>
      <c r="M81" s="37">
        <f t="shared" si="11"/>
        <v>0</v>
      </c>
      <c r="N81" s="37">
        <f t="shared" si="11"/>
        <v>0</v>
      </c>
      <c r="O81" s="37">
        <f t="shared" si="11"/>
        <v>0</v>
      </c>
      <c r="P81" s="37">
        <f t="shared" si="11"/>
        <v>0</v>
      </c>
      <c r="Q81" s="37">
        <f t="shared" si="11"/>
        <v>0</v>
      </c>
      <c r="R81" s="37">
        <f t="shared" si="11"/>
        <v>0</v>
      </c>
      <c r="S81" s="37">
        <f t="shared" si="11"/>
        <v>0</v>
      </c>
      <c r="T81" s="37">
        <f t="shared" si="11"/>
        <v>0</v>
      </c>
      <c r="U81" s="37">
        <f t="shared" si="11"/>
        <v>0</v>
      </c>
      <c r="V81" s="37">
        <f t="shared" si="11"/>
        <v>0</v>
      </c>
      <c r="W81" s="37">
        <f t="shared" si="11"/>
        <v>0</v>
      </c>
      <c r="X81" s="77">
        <f t="shared" si="11"/>
        <v>0</v>
      </c>
      <c r="Y81" s="69">
        <f t="shared" si="12"/>
        <v>0</v>
      </c>
    </row>
    <row r="82" spans="1:25" ht="16.5" outlineLevel="4" thickBot="1">
      <c r="A82" s="106" t="s">
        <v>60</v>
      </c>
      <c r="B82" s="107">
        <v>951</v>
      </c>
      <c r="C82" s="108" t="s">
        <v>12</v>
      </c>
      <c r="D82" s="108" t="s">
        <v>14</v>
      </c>
      <c r="E82" s="108" t="s">
        <v>5</v>
      </c>
      <c r="F82" s="108"/>
      <c r="G82" s="40">
        <f>G83</f>
        <v>500</v>
      </c>
      <c r="H82" s="39">
        <f t="shared" si="11"/>
        <v>0</v>
      </c>
      <c r="I82" s="39">
        <f t="shared" si="11"/>
        <v>0</v>
      </c>
      <c r="J82" s="39">
        <f t="shared" si="11"/>
        <v>0</v>
      </c>
      <c r="K82" s="39">
        <f t="shared" si="11"/>
        <v>0</v>
      </c>
      <c r="L82" s="39">
        <f t="shared" si="11"/>
        <v>0</v>
      </c>
      <c r="M82" s="39">
        <f t="shared" si="11"/>
        <v>0</v>
      </c>
      <c r="N82" s="39">
        <f t="shared" si="11"/>
        <v>0</v>
      </c>
      <c r="O82" s="39">
        <f t="shared" si="11"/>
        <v>0</v>
      </c>
      <c r="P82" s="39">
        <f t="shared" si="11"/>
        <v>0</v>
      </c>
      <c r="Q82" s="39">
        <f t="shared" si="11"/>
        <v>0</v>
      </c>
      <c r="R82" s="39">
        <f t="shared" si="11"/>
        <v>0</v>
      </c>
      <c r="S82" s="39">
        <f t="shared" si="11"/>
        <v>0</v>
      </c>
      <c r="T82" s="39">
        <f t="shared" si="11"/>
        <v>0</v>
      </c>
      <c r="U82" s="39">
        <f t="shared" si="11"/>
        <v>0</v>
      </c>
      <c r="V82" s="39">
        <f t="shared" si="11"/>
        <v>0</v>
      </c>
      <c r="W82" s="39">
        <f t="shared" si="11"/>
        <v>0</v>
      </c>
      <c r="X82" s="78">
        <f t="shared" si="11"/>
        <v>0</v>
      </c>
      <c r="Y82" s="69">
        <f t="shared" si="12"/>
        <v>0</v>
      </c>
    </row>
    <row r="83" spans="1:25" ht="16.5" outlineLevel="5" thickBot="1">
      <c r="A83" s="38" t="s">
        <v>230</v>
      </c>
      <c r="B83" s="22">
        <v>951</v>
      </c>
      <c r="C83" s="6" t="s">
        <v>12</v>
      </c>
      <c r="D83" s="6" t="s">
        <v>14</v>
      </c>
      <c r="E83" s="6" t="s">
        <v>229</v>
      </c>
      <c r="F83" s="6"/>
      <c r="G83" s="39">
        <v>500</v>
      </c>
      <c r="H83" s="29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54"/>
      <c r="X83" s="75">
        <v>0</v>
      </c>
      <c r="Y83" s="69">
        <f t="shared" si="12"/>
        <v>0</v>
      </c>
    </row>
    <row r="84" spans="1:25" ht="15.75" customHeight="1" outlineLevel="3" thickBot="1">
      <c r="A84" s="34" t="s">
        <v>61</v>
      </c>
      <c r="B84" s="20">
        <v>951</v>
      </c>
      <c r="C84" s="9" t="s">
        <v>159</v>
      </c>
      <c r="D84" s="9" t="s">
        <v>6</v>
      </c>
      <c r="E84" s="9" t="s">
        <v>5</v>
      </c>
      <c r="F84" s="9"/>
      <c r="G84" s="35">
        <f>G85+G93+G101+G107+G110+G131+G138+G145+G121</f>
        <v>40038.719999999994</v>
      </c>
      <c r="H84" s="35" t="e">
        <f aca="true" t="shared" si="13" ref="H84:X84">H85+H93+H101+H107+H110+H131+H138+H145</f>
        <v>#REF!</v>
      </c>
      <c r="I84" s="35" t="e">
        <f t="shared" si="13"/>
        <v>#REF!</v>
      </c>
      <c r="J84" s="35" t="e">
        <f t="shared" si="13"/>
        <v>#REF!</v>
      </c>
      <c r="K84" s="35" t="e">
        <f t="shared" si="13"/>
        <v>#REF!</v>
      </c>
      <c r="L84" s="35" t="e">
        <f t="shared" si="13"/>
        <v>#REF!</v>
      </c>
      <c r="M84" s="35" t="e">
        <f t="shared" si="13"/>
        <v>#REF!</v>
      </c>
      <c r="N84" s="35" t="e">
        <f t="shared" si="13"/>
        <v>#REF!</v>
      </c>
      <c r="O84" s="35" t="e">
        <f t="shared" si="13"/>
        <v>#REF!</v>
      </c>
      <c r="P84" s="35" t="e">
        <f t="shared" si="13"/>
        <v>#REF!</v>
      </c>
      <c r="Q84" s="35" t="e">
        <f t="shared" si="13"/>
        <v>#REF!</v>
      </c>
      <c r="R84" s="35" t="e">
        <f t="shared" si="13"/>
        <v>#REF!</v>
      </c>
      <c r="S84" s="35" t="e">
        <f t="shared" si="13"/>
        <v>#REF!</v>
      </c>
      <c r="T84" s="35" t="e">
        <f t="shared" si="13"/>
        <v>#REF!</v>
      </c>
      <c r="U84" s="35" t="e">
        <f t="shared" si="13"/>
        <v>#REF!</v>
      </c>
      <c r="V84" s="35" t="e">
        <f t="shared" si="13"/>
        <v>#REF!</v>
      </c>
      <c r="W84" s="35" t="e">
        <f t="shared" si="13"/>
        <v>#REF!</v>
      </c>
      <c r="X84" s="79" t="e">
        <f t="shared" si="13"/>
        <v>#REF!</v>
      </c>
      <c r="Y84" s="69" t="e">
        <f t="shared" si="12"/>
        <v>#REF!</v>
      </c>
    </row>
    <row r="85" spans="1:25" ht="32.25" outlineLevel="3" thickBot="1">
      <c r="A85" s="36" t="s">
        <v>95</v>
      </c>
      <c r="B85" s="21">
        <v>951</v>
      </c>
      <c r="C85" s="11" t="s">
        <v>159</v>
      </c>
      <c r="D85" s="11" t="s">
        <v>90</v>
      </c>
      <c r="E85" s="11" t="s">
        <v>5</v>
      </c>
      <c r="F85" s="11"/>
      <c r="G85" s="37">
        <f>G86</f>
        <v>1450</v>
      </c>
      <c r="H85" s="37" t="e">
        <f>H86+#REF!</f>
        <v>#REF!</v>
      </c>
      <c r="I85" s="37" t="e">
        <f>I86+#REF!</f>
        <v>#REF!</v>
      </c>
      <c r="J85" s="37" t="e">
        <f>J86+#REF!</f>
        <v>#REF!</v>
      </c>
      <c r="K85" s="37" t="e">
        <f>K86+#REF!</f>
        <v>#REF!</v>
      </c>
      <c r="L85" s="37" t="e">
        <f>L86+#REF!</f>
        <v>#REF!</v>
      </c>
      <c r="M85" s="37" t="e">
        <f>M86+#REF!</f>
        <v>#REF!</v>
      </c>
      <c r="N85" s="37" t="e">
        <f>N86+#REF!</f>
        <v>#REF!</v>
      </c>
      <c r="O85" s="37" t="e">
        <f>O86+#REF!</f>
        <v>#REF!</v>
      </c>
      <c r="P85" s="37" t="e">
        <f>P86+#REF!</f>
        <v>#REF!</v>
      </c>
      <c r="Q85" s="37" t="e">
        <f>Q86+#REF!</f>
        <v>#REF!</v>
      </c>
      <c r="R85" s="37" t="e">
        <f>R86+#REF!</f>
        <v>#REF!</v>
      </c>
      <c r="S85" s="37" t="e">
        <f>S86+#REF!</f>
        <v>#REF!</v>
      </c>
      <c r="T85" s="37" t="e">
        <f>T86+#REF!</f>
        <v>#REF!</v>
      </c>
      <c r="U85" s="37" t="e">
        <f>U86+#REF!</f>
        <v>#REF!</v>
      </c>
      <c r="V85" s="37" t="e">
        <f>V86+#REF!</f>
        <v>#REF!</v>
      </c>
      <c r="W85" s="37" t="e">
        <f>W86+#REF!</f>
        <v>#REF!</v>
      </c>
      <c r="X85" s="80" t="e">
        <f>X86+#REF!</f>
        <v>#REF!</v>
      </c>
      <c r="Y85" s="69" t="e">
        <f t="shared" si="12"/>
        <v>#REF!</v>
      </c>
    </row>
    <row r="86" spans="1:25" ht="32.25" outlineLevel="4" thickBot="1">
      <c r="A86" s="106" t="s">
        <v>62</v>
      </c>
      <c r="B86" s="107">
        <v>951</v>
      </c>
      <c r="C86" s="108" t="s">
        <v>159</v>
      </c>
      <c r="D86" s="108" t="s">
        <v>15</v>
      </c>
      <c r="E86" s="108" t="s">
        <v>5</v>
      </c>
      <c r="F86" s="108"/>
      <c r="G86" s="40">
        <f>G87+G90</f>
        <v>1450</v>
      </c>
      <c r="H86" s="39">
        <f aca="true" t="shared" si="14" ref="H86:X86">H87</f>
        <v>0</v>
      </c>
      <c r="I86" s="39">
        <f t="shared" si="14"/>
        <v>0</v>
      </c>
      <c r="J86" s="39">
        <f t="shared" si="14"/>
        <v>0</v>
      </c>
      <c r="K86" s="39">
        <f t="shared" si="14"/>
        <v>0</v>
      </c>
      <c r="L86" s="39">
        <f t="shared" si="14"/>
        <v>0</v>
      </c>
      <c r="M86" s="39">
        <f t="shared" si="14"/>
        <v>0</v>
      </c>
      <c r="N86" s="39">
        <f t="shared" si="14"/>
        <v>0</v>
      </c>
      <c r="O86" s="39">
        <f t="shared" si="14"/>
        <v>0</v>
      </c>
      <c r="P86" s="39">
        <f t="shared" si="14"/>
        <v>0</v>
      </c>
      <c r="Q86" s="39">
        <f t="shared" si="14"/>
        <v>0</v>
      </c>
      <c r="R86" s="39">
        <f t="shared" si="14"/>
        <v>0</v>
      </c>
      <c r="S86" s="39">
        <f t="shared" si="14"/>
        <v>0</v>
      </c>
      <c r="T86" s="39">
        <f t="shared" si="14"/>
        <v>0</v>
      </c>
      <c r="U86" s="39">
        <f t="shared" si="14"/>
        <v>0</v>
      </c>
      <c r="V86" s="39">
        <f t="shared" si="14"/>
        <v>0</v>
      </c>
      <c r="W86" s="39">
        <f t="shared" si="14"/>
        <v>0</v>
      </c>
      <c r="X86" s="78">
        <f t="shared" si="14"/>
        <v>950</v>
      </c>
      <c r="Y86" s="69">
        <f t="shared" si="12"/>
        <v>65.51724137931035</v>
      </c>
    </row>
    <row r="87" spans="1:25" ht="32.25" outlineLevel="5" thickBot="1">
      <c r="A87" s="5" t="s">
        <v>210</v>
      </c>
      <c r="B87" s="22">
        <v>951</v>
      </c>
      <c r="C87" s="6" t="s">
        <v>159</v>
      </c>
      <c r="D87" s="6" t="s">
        <v>15</v>
      </c>
      <c r="E87" s="6" t="s">
        <v>207</v>
      </c>
      <c r="F87" s="6"/>
      <c r="G87" s="39">
        <f>G88+G89</f>
        <v>1008.0999999999999</v>
      </c>
      <c r="H87" s="29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54"/>
      <c r="X87" s="75">
        <v>950</v>
      </c>
      <c r="Y87" s="69">
        <f t="shared" si="12"/>
        <v>94.23668286876304</v>
      </c>
    </row>
    <row r="88" spans="1:25" ht="16.5" outlineLevel="5" thickBot="1">
      <c r="A88" s="105" t="s">
        <v>211</v>
      </c>
      <c r="B88" s="109">
        <v>951</v>
      </c>
      <c r="C88" s="110" t="s">
        <v>159</v>
      </c>
      <c r="D88" s="110" t="s">
        <v>15</v>
      </c>
      <c r="E88" s="110" t="s">
        <v>208</v>
      </c>
      <c r="F88" s="110"/>
      <c r="G88" s="111">
        <v>1007.3</v>
      </c>
      <c r="H88" s="65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85"/>
      <c r="Y88" s="69"/>
    </row>
    <row r="89" spans="1:25" ht="32.25" outlineLevel="5" thickBot="1">
      <c r="A89" s="105" t="s">
        <v>212</v>
      </c>
      <c r="B89" s="109">
        <v>951</v>
      </c>
      <c r="C89" s="110" t="s">
        <v>159</v>
      </c>
      <c r="D89" s="110" t="s">
        <v>15</v>
      </c>
      <c r="E89" s="110" t="s">
        <v>209</v>
      </c>
      <c r="F89" s="110"/>
      <c r="G89" s="111">
        <v>0.8</v>
      </c>
      <c r="H89" s="65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85"/>
      <c r="Y89" s="69"/>
    </row>
    <row r="90" spans="1:25" ht="32.25" outlineLevel="5" thickBot="1">
      <c r="A90" s="5" t="s">
        <v>219</v>
      </c>
      <c r="B90" s="22">
        <v>951</v>
      </c>
      <c r="C90" s="6" t="s">
        <v>159</v>
      </c>
      <c r="D90" s="6" t="s">
        <v>15</v>
      </c>
      <c r="E90" s="6" t="s">
        <v>213</v>
      </c>
      <c r="F90" s="6"/>
      <c r="G90" s="39">
        <f>G92+G91</f>
        <v>441.9</v>
      </c>
      <c r="H90" s="65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85"/>
      <c r="Y90" s="69"/>
    </row>
    <row r="91" spans="1:25" ht="32.25" outlineLevel="5" thickBot="1">
      <c r="A91" s="105" t="s">
        <v>220</v>
      </c>
      <c r="B91" s="109">
        <v>951</v>
      </c>
      <c r="C91" s="110" t="s">
        <v>159</v>
      </c>
      <c r="D91" s="110" t="s">
        <v>15</v>
      </c>
      <c r="E91" s="110" t="s">
        <v>214</v>
      </c>
      <c r="F91" s="110"/>
      <c r="G91" s="111">
        <v>11</v>
      </c>
      <c r="H91" s="65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85"/>
      <c r="Y91" s="69"/>
    </row>
    <row r="92" spans="1:25" ht="32.25" outlineLevel="5" thickBot="1">
      <c r="A92" s="105" t="s">
        <v>221</v>
      </c>
      <c r="B92" s="109">
        <v>951</v>
      </c>
      <c r="C92" s="110" t="s">
        <v>159</v>
      </c>
      <c r="D92" s="110" t="s">
        <v>15</v>
      </c>
      <c r="E92" s="110" t="s">
        <v>215</v>
      </c>
      <c r="F92" s="110"/>
      <c r="G92" s="111">
        <v>430.9</v>
      </c>
      <c r="H92" s="65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85"/>
      <c r="Y92" s="69"/>
    </row>
    <row r="93" spans="1:25" ht="63" customHeight="1" outlineLevel="6" thickBot="1">
      <c r="A93" s="36" t="s">
        <v>85</v>
      </c>
      <c r="B93" s="21">
        <v>951</v>
      </c>
      <c r="C93" s="11" t="s">
        <v>159</v>
      </c>
      <c r="D93" s="11" t="s">
        <v>86</v>
      </c>
      <c r="E93" s="11" t="s">
        <v>5</v>
      </c>
      <c r="F93" s="11"/>
      <c r="G93" s="37">
        <f aca="true" t="shared" si="15" ref="G93:P94">G94</f>
        <v>13903.039999999999</v>
      </c>
      <c r="H93" s="37">
        <f t="shared" si="15"/>
        <v>0</v>
      </c>
      <c r="I93" s="37">
        <f t="shared" si="15"/>
        <v>0</v>
      </c>
      <c r="J93" s="37">
        <f t="shared" si="15"/>
        <v>0</v>
      </c>
      <c r="K93" s="37">
        <f t="shared" si="15"/>
        <v>0</v>
      </c>
      <c r="L93" s="37">
        <f t="shared" si="15"/>
        <v>0</v>
      </c>
      <c r="M93" s="37">
        <f t="shared" si="15"/>
        <v>0</v>
      </c>
      <c r="N93" s="37">
        <f t="shared" si="15"/>
        <v>0</v>
      </c>
      <c r="O93" s="37">
        <f t="shared" si="15"/>
        <v>0</v>
      </c>
      <c r="P93" s="37">
        <f t="shared" si="15"/>
        <v>0</v>
      </c>
      <c r="Q93" s="37">
        <f aca="true" t="shared" si="16" ref="Q93:X94">Q94</f>
        <v>0</v>
      </c>
      <c r="R93" s="37">
        <f t="shared" si="16"/>
        <v>0</v>
      </c>
      <c r="S93" s="37">
        <f t="shared" si="16"/>
        <v>0</v>
      </c>
      <c r="T93" s="37">
        <f t="shared" si="16"/>
        <v>0</v>
      </c>
      <c r="U93" s="37">
        <f t="shared" si="16"/>
        <v>0</v>
      </c>
      <c r="V93" s="37">
        <f t="shared" si="16"/>
        <v>0</v>
      </c>
      <c r="W93" s="37">
        <f t="shared" si="16"/>
        <v>0</v>
      </c>
      <c r="X93" s="77">
        <f>X94</f>
        <v>9539.0701</v>
      </c>
      <c r="Y93" s="69">
        <f>X93/G93*100</f>
        <v>68.61139793886805</v>
      </c>
    </row>
    <row r="94" spans="1:25" ht="16.5" outlineLevel="4" thickBot="1">
      <c r="A94" s="106" t="s">
        <v>53</v>
      </c>
      <c r="B94" s="107">
        <v>951</v>
      </c>
      <c r="C94" s="108" t="s">
        <v>159</v>
      </c>
      <c r="D94" s="108" t="s">
        <v>10</v>
      </c>
      <c r="E94" s="108" t="s">
        <v>5</v>
      </c>
      <c r="F94" s="108"/>
      <c r="G94" s="40">
        <f>G95+G98</f>
        <v>13903.039999999999</v>
      </c>
      <c r="H94" s="39">
        <f t="shared" si="15"/>
        <v>0</v>
      </c>
      <c r="I94" s="39">
        <f t="shared" si="15"/>
        <v>0</v>
      </c>
      <c r="J94" s="39">
        <f t="shared" si="15"/>
        <v>0</v>
      </c>
      <c r="K94" s="39">
        <f t="shared" si="15"/>
        <v>0</v>
      </c>
      <c r="L94" s="39">
        <f t="shared" si="15"/>
        <v>0</v>
      </c>
      <c r="M94" s="39">
        <f t="shared" si="15"/>
        <v>0</v>
      </c>
      <c r="N94" s="39">
        <f t="shared" si="15"/>
        <v>0</v>
      </c>
      <c r="O94" s="39">
        <f t="shared" si="15"/>
        <v>0</v>
      </c>
      <c r="P94" s="39">
        <f t="shared" si="15"/>
        <v>0</v>
      </c>
      <c r="Q94" s="39">
        <f t="shared" si="16"/>
        <v>0</v>
      </c>
      <c r="R94" s="39">
        <f t="shared" si="16"/>
        <v>0</v>
      </c>
      <c r="S94" s="39">
        <f t="shared" si="16"/>
        <v>0</v>
      </c>
      <c r="T94" s="39">
        <f t="shared" si="16"/>
        <v>0</v>
      </c>
      <c r="U94" s="39">
        <f t="shared" si="16"/>
        <v>0</v>
      </c>
      <c r="V94" s="39">
        <f t="shared" si="16"/>
        <v>0</v>
      </c>
      <c r="W94" s="39">
        <f t="shared" si="16"/>
        <v>0</v>
      </c>
      <c r="X94" s="74">
        <f t="shared" si="16"/>
        <v>9539.0701</v>
      </c>
      <c r="Y94" s="69">
        <f>X94/G94*100</f>
        <v>68.61139793886805</v>
      </c>
    </row>
    <row r="95" spans="1:25" ht="32.25" outlineLevel="5" thickBot="1">
      <c r="A95" s="5" t="s">
        <v>210</v>
      </c>
      <c r="B95" s="22">
        <v>951</v>
      </c>
      <c r="C95" s="6" t="s">
        <v>159</v>
      </c>
      <c r="D95" s="6" t="s">
        <v>10</v>
      </c>
      <c r="E95" s="6" t="s">
        <v>207</v>
      </c>
      <c r="F95" s="6"/>
      <c r="G95" s="39">
        <f>G96+G97</f>
        <v>13556.55</v>
      </c>
      <c r="H95" s="29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54"/>
      <c r="X95" s="75">
        <v>9539.0701</v>
      </c>
      <c r="Y95" s="69">
        <f>X95/G95*100</f>
        <v>70.36502723775592</v>
      </c>
    </row>
    <row r="96" spans="1:25" ht="16.5" outlineLevel="5" thickBot="1">
      <c r="A96" s="105" t="s">
        <v>211</v>
      </c>
      <c r="B96" s="109">
        <v>951</v>
      </c>
      <c r="C96" s="110" t="s">
        <v>159</v>
      </c>
      <c r="D96" s="110" t="s">
        <v>10</v>
      </c>
      <c r="E96" s="110" t="s">
        <v>208</v>
      </c>
      <c r="F96" s="110"/>
      <c r="G96" s="111">
        <v>13536.55</v>
      </c>
      <c r="H96" s="65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85"/>
      <c r="Y96" s="69"/>
    </row>
    <row r="97" spans="1:25" ht="32.25" outlineLevel="5" thickBot="1">
      <c r="A97" s="105" t="s">
        <v>212</v>
      </c>
      <c r="B97" s="109">
        <v>951</v>
      </c>
      <c r="C97" s="110" t="s">
        <v>159</v>
      </c>
      <c r="D97" s="110" t="s">
        <v>10</v>
      </c>
      <c r="E97" s="110" t="s">
        <v>209</v>
      </c>
      <c r="F97" s="110"/>
      <c r="G97" s="111">
        <v>20</v>
      </c>
      <c r="H97" s="65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85"/>
      <c r="Y97" s="69"/>
    </row>
    <row r="98" spans="1:25" ht="32.25" outlineLevel="5" thickBot="1">
      <c r="A98" s="5" t="s">
        <v>219</v>
      </c>
      <c r="B98" s="22">
        <v>951</v>
      </c>
      <c r="C98" s="6" t="s">
        <v>159</v>
      </c>
      <c r="D98" s="6" t="s">
        <v>10</v>
      </c>
      <c r="E98" s="6" t="s">
        <v>213</v>
      </c>
      <c r="F98" s="6"/>
      <c r="G98" s="39">
        <f>G99+G100</f>
        <v>346.49</v>
      </c>
      <c r="H98" s="65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85"/>
      <c r="Y98" s="69"/>
    </row>
    <row r="99" spans="1:25" ht="32.25" outlineLevel="5" thickBot="1">
      <c r="A99" s="105" t="s">
        <v>220</v>
      </c>
      <c r="B99" s="109">
        <v>951</v>
      </c>
      <c r="C99" s="110" t="s">
        <v>159</v>
      </c>
      <c r="D99" s="110" t="s">
        <v>10</v>
      </c>
      <c r="E99" s="110" t="s">
        <v>214</v>
      </c>
      <c r="F99" s="110"/>
      <c r="G99" s="111">
        <v>116.9</v>
      </c>
      <c r="H99" s="65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85"/>
      <c r="Y99" s="69"/>
    </row>
    <row r="100" spans="1:25" ht="32.25" outlineLevel="5" thickBot="1">
      <c r="A100" s="105" t="s">
        <v>221</v>
      </c>
      <c r="B100" s="109">
        <v>951</v>
      </c>
      <c r="C100" s="110" t="s">
        <v>159</v>
      </c>
      <c r="D100" s="110" t="s">
        <v>10</v>
      </c>
      <c r="E100" s="110" t="s">
        <v>215</v>
      </c>
      <c r="F100" s="110"/>
      <c r="G100" s="111">
        <v>229.59</v>
      </c>
      <c r="H100" s="65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85"/>
      <c r="Y100" s="69"/>
    </row>
    <row r="101" spans="1:25" ht="48" outlineLevel="6" thickBot="1">
      <c r="A101" s="36" t="s">
        <v>92</v>
      </c>
      <c r="B101" s="21">
        <v>951</v>
      </c>
      <c r="C101" s="11" t="s">
        <v>159</v>
      </c>
      <c r="D101" s="11" t="s">
        <v>91</v>
      </c>
      <c r="E101" s="11" t="s">
        <v>5</v>
      </c>
      <c r="F101" s="11"/>
      <c r="G101" s="37">
        <f>G102</f>
        <v>500</v>
      </c>
      <c r="H101" s="37">
        <f aca="true" t="shared" si="17" ref="H101:W101">H102</f>
        <v>0</v>
      </c>
      <c r="I101" s="37">
        <f t="shared" si="17"/>
        <v>0</v>
      </c>
      <c r="J101" s="37">
        <f t="shared" si="17"/>
        <v>0</v>
      </c>
      <c r="K101" s="37">
        <f t="shared" si="17"/>
        <v>0</v>
      </c>
      <c r="L101" s="37">
        <f t="shared" si="17"/>
        <v>0</v>
      </c>
      <c r="M101" s="37">
        <f t="shared" si="17"/>
        <v>0</v>
      </c>
      <c r="N101" s="37">
        <f t="shared" si="17"/>
        <v>0</v>
      </c>
      <c r="O101" s="37">
        <f t="shared" si="17"/>
        <v>0</v>
      </c>
      <c r="P101" s="37">
        <f t="shared" si="17"/>
        <v>0</v>
      </c>
      <c r="Q101" s="37">
        <f t="shared" si="17"/>
        <v>0</v>
      </c>
      <c r="R101" s="37">
        <f t="shared" si="17"/>
        <v>0</v>
      </c>
      <c r="S101" s="37">
        <f t="shared" si="17"/>
        <v>0</v>
      </c>
      <c r="T101" s="37">
        <f t="shared" si="17"/>
        <v>0</v>
      </c>
      <c r="U101" s="37">
        <f t="shared" si="17"/>
        <v>0</v>
      </c>
      <c r="V101" s="37">
        <f t="shared" si="17"/>
        <v>0</v>
      </c>
      <c r="W101" s="37">
        <f t="shared" si="17"/>
        <v>0</v>
      </c>
      <c r="X101" s="77">
        <f>X102</f>
        <v>277.89792</v>
      </c>
      <c r="Y101" s="69">
        <f>X101/G101*100</f>
        <v>55.579584000000004</v>
      </c>
    </row>
    <row r="102" spans="1:25" ht="46.5" customHeight="1" outlineLevel="4" thickBot="1">
      <c r="A102" s="106" t="s">
        <v>63</v>
      </c>
      <c r="B102" s="107">
        <v>951</v>
      </c>
      <c r="C102" s="108" t="s">
        <v>159</v>
      </c>
      <c r="D102" s="108" t="s">
        <v>16</v>
      </c>
      <c r="E102" s="108" t="s">
        <v>5</v>
      </c>
      <c r="F102" s="108"/>
      <c r="G102" s="40">
        <f>G103+G105</f>
        <v>500</v>
      </c>
      <c r="H102" s="39">
        <f aca="true" t="shared" si="18" ref="H102:X102">H103</f>
        <v>0</v>
      </c>
      <c r="I102" s="39">
        <f t="shared" si="18"/>
        <v>0</v>
      </c>
      <c r="J102" s="39">
        <f t="shared" si="18"/>
        <v>0</v>
      </c>
      <c r="K102" s="39">
        <f t="shared" si="18"/>
        <v>0</v>
      </c>
      <c r="L102" s="39">
        <f t="shared" si="18"/>
        <v>0</v>
      </c>
      <c r="M102" s="39">
        <f t="shared" si="18"/>
        <v>0</v>
      </c>
      <c r="N102" s="39">
        <f t="shared" si="18"/>
        <v>0</v>
      </c>
      <c r="O102" s="39">
        <f t="shared" si="18"/>
        <v>0</v>
      </c>
      <c r="P102" s="39">
        <f t="shared" si="18"/>
        <v>0</v>
      </c>
      <c r="Q102" s="39">
        <f t="shared" si="18"/>
        <v>0</v>
      </c>
      <c r="R102" s="39">
        <f t="shared" si="18"/>
        <v>0</v>
      </c>
      <c r="S102" s="39">
        <f t="shared" si="18"/>
        <v>0</v>
      </c>
      <c r="T102" s="39">
        <f t="shared" si="18"/>
        <v>0</v>
      </c>
      <c r="U102" s="39">
        <f t="shared" si="18"/>
        <v>0</v>
      </c>
      <c r="V102" s="39">
        <f t="shared" si="18"/>
        <v>0</v>
      </c>
      <c r="W102" s="39">
        <f t="shared" si="18"/>
        <v>0</v>
      </c>
      <c r="X102" s="78">
        <f t="shared" si="18"/>
        <v>277.89792</v>
      </c>
      <c r="Y102" s="69">
        <f>X102/G102*100</f>
        <v>55.579584000000004</v>
      </c>
    </row>
    <row r="103" spans="1:25" ht="32.25" outlineLevel="5" thickBot="1">
      <c r="A103" s="5" t="s">
        <v>219</v>
      </c>
      <c r="B103" s="22">
        <v>951</v>
      </c>
      <c r="C103" s="6" t="s">
        <v>159</v>
      </c>
      <c r="D103" s="6" t="s">
        <v>16</v>
      </c>
      <c r="E103" s="6" t="s">
        <v>213</v>
      </c>
      <c r="F103" s="6"/>
      <c r="G103" s="39">
        <f>G104</f>
        <v>492</v>
      </c>
      <c r="H103" s="29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54"/>
      <c r="X103" s="75">
        <v>277.89792</v>
      </c>
      <c r="Y103" s="69">
        <f>X103/G103*100</f>
        <v>56.48331707317074</v>
      </c>
    </row>
    <row r="104" spans="1:25" ht="32.25" outlineLevel="5" thickBot="1">
      <c r="A104" s="105" t="s">
        <v>221</v>
      </c>
      <c r="B104" s="109">
        <v>951</v>
      </c>
      <c r="C104" s="110" t="s">
        <v>159</v>
      </c>
      <c r="D104" s="110" t="s">
        <v>16</v>
      </c>
      <c r="E104" s="110" t="s">
        <v>215</v>
      </c>
      <c r="F104" s="110"/>
      <c r="G104" s="111">
        <v>492</v>
      </c>
      <c r="H104" s="65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85"/>
      <c r="Y104" s="69"/>
    </row>
    <row r="105" spans="1:25" ht="16.5" outlineLevel="5" thickBot="1">
      <c r="A105" s="5" t="s">
        <v>222</v>
      </c>
      <c r="B105" s="22">
        <v>951</v>
      </c>
      <c r="C105" s="6" t="s">
        <v>159</v>
      </c>
      <c r="D105" s="6" t="s">
        <v>16</v>
      </c>
      <c r="E105" s="6" t="s">
        <v>216</v>
      </c>
      <c r="F105" s="6"/>
      <c r="G105" s="39">
        <f>G106</f>
        <v>8</v>
      </c>
      <c r="H105" s="65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85"/>
      <c r="Y105" s="69"/>
    </row>
    <row r="106" spans="1:25" ht="16.5" outlineLevel="5" thickBot="1">
      <c r="A106" s="105" t="s">
        <v>224</v>
      </c>
      <c r="B106" s="109">
        <v>951</v>
      </c>
      <c r="C106" s="110" t="s">
        <v>159</v>
      </c>
      <c r="D106" s="110" t="s">
        <v>16</v>
      </c>
      <c r="E106" s="110" t="s">
        <v>218</v>
      </c>
      <c r="F106" s="110"/>
      <c r="G106" s="111">
        <v>8</v>
      </c>
      <c r="H106" s="65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85"/>
      <c r="Y106" s="69"/>
    </row>
    <row r="107" spans="1:25" ht="32.25" customHeight="1" outlineLevel="6" thickBot="1">
      <c r="A107" s="36" t="s">
        <v>94</v>
      </c>
      <c r="B107" s="21">
        <v>951</v>
      </c>
      <c r="C107" s="11" t="s">
        <v>159</v>
      </c>
      <c r="D107" s="11" t="s">
        <v>93</v>
      </c>
      <c r="E107" s="11" t="s">
        <v>5</v>
      </c>
      <c r="F107" s="11"/>
      <c r="G107" s="37">
        <f>G108</f>
        <v>0</v>
      </c>
      <c r="H107" s="37" t="e">
        <f>#REF!+H108</f>
        <v>#REF!</v>
      </c>
      <c r="I107" s="37" t="e">
        <f>#REF!+I108</f>
        <v>#REF!</v>
      </c>
      <c r="J107" s="37" t="e">
        <f>#REF!+J108</f>
        <v>#REF!</v>
      </c>
      <c r="K107" s="37" t="e">
        <f>#REF!+K108</f>
        <v>#REF!</v>
      </c>
      <c r="L107" s="37" t="e">
        <f>#REF!+L108</f>
        <v>#REF!</v>
      </c>
      <c r="M107" s="37" t="e">
        <f>#REF!+M108</f>
        <v>#REF!</v>
      </c>
      <c r="N107" s="37" t="e">
        <f>#REF!+N108</f>
        <v>#REF!</v>
      </c>
      <c r="O107" s="37" t="e">
        <f>#REF!+O108</f>
        <v>#REF!</v>
      </c>
      <c r="P107" s="37" t="e">
        <f>#REF!+P108</f>
        <v>#REF!</v>
      </c>
      <c r="Q107" s="37" t="e">
        <f>#REF!+Q108</f>
        <v>#REF!</v>
      </c>
      <c r="R107" s="37" t="e">
        <f>#REF!+R108</f>
        <v>#REF!</v>
      </c>
      <c r="S107" s="37" t="e">
        <f>#REF!+S108</f>
        <v>#REF!</v>
      </c>
      <c r="T107" s="37" t="e">
        <f>#REF!+T108</f>
        <v>#REF!</v>
      </c>
      <c r="U107" s="37" t="e">
        <f>#REF!+U108</f>
        <v>#REF!</v>
      </c>
      <c r="V107" s="37" t="e">
        <f>#REF!+V108</f>
        <v>#REF!</v>
      </c>
      <c r="W107" s="37" t="e">
        <f>#REF!+W108</f>
        <v>#REF!</v>
      </c>
      <c r="X107" s="80" t="e">
        <f>#REF!+X108</f>
        <v>#REF!</v>
      </c>
      <c r="Y107" s="69" t="e">
        <f aca="true" t="shared" si="19" ref="Y107:Y112">X107/G107*100</f>
        <v>#REF!</v>
      </c>
    </row>
    <row r="108" spans="1:25" ht="15.75" customHeight="1" outlineLevel="4" thickBot="1">
      <c r="A108" s="106" t="s">
        <v>64</v>
      </c>
      <c r="B108" s="107">
        <v>951</v>
      </c>
      <c r="C108" s="108" t="s">
        <v>159</v>
      </c>
      <c r="D108" s="108" t="s">
        <v>17</v>
      </c>
      <c r="E108" s="108" t="s">
        <v>5</v>
      </c>
      <c r="F108" s="108"/>
      <c r="G108" s="40">
        <f>G109</f>
        <v>0</v>
      </c>
      <c r="H108" s="39">
        <f aca="true" t="shared" si="20" ref="H108:W108">H109</f>
        <v>0</v>
      </c>
      <c r="I108" s="39">
        <f t="shared" si="20"/>
        <v>0</v>
      </c>
      <c r="J108" s="39">
        <f t="shared" si="20"/>
        <v>0</v>
      </c>
      <c r="K108" s="39">
        <f t="shared" si="20"/>
        <v>0</v>
      </c>
      <c r="L108" s="39">
        <f t="shared" si="20"/>
        <v>0</v>
      </c>
      <c r="M108" s="39">
        <f t="shared" si="20"/>
        <v>0</v>
      </c>
      <c r="N108" s="39">
        <f t="shared" si="20"/>
        <v>0</v>
      </c>
      <c r="O108" s="39">
        <f t="shared" si="20"/>
        <v>0</v>
      </c>
      <c r="P108" s="39">
        <f t="shared" si="20"/>
        <v>0</v>
      </c>
      <c r="Q108" s="39">
        <f t="shared" si="20"/>
        <v>0</v>
      </c>
      <c r="R108" s="39">
        <f t="shared" si="20"/>
        <v>0</v>
      </c>
      <c r="S108" s="39">
        <f t="shared" si="20"/>
        <v>0</v>
      </c>
      <c r="T108" s="39">
        <f t="shared" si="20"/>
        <v>0</v>
      </c>
      <c r="U108" s="39">
        <f t="shared" si="20"/>
        <v>0</v>
      </c>
      <c r="V108" s="39">
        <f t="shared" si="20"/>
        <v>0</v>
      </c>
      <c r="W108" s="39">
        <f t="shared" si="20"/>
        <v>0</v>
      </c>
      <c r="X108" s="74">
        <f>X109</f>
        <v>1067.9833</v>
      </c>
      <c r="Y108" s="69" t="e">
        <f t="shared" si="19"/>
        <v>#DIV/0!</v>
      </c>
    </row>
    <row r="109" spans="1:25" ht="16.5" outlineLevel="5" thickBot="1">
      <c r="A109" s="38" t="s">
        <v>231</v>
      </c>
      <c r="B109" s="22">
        <v>951</v>
      </c>
      <c r="C109" s="6" t="s">
        <v>159</v>
      </c>
      <c r="D109" s="6" t="s">
        <v>17</v>
      </c>
      <c r="E109" s="6" t="s">
        <v>232</v>
      </c>
      <c r="F109" s="6"/>
      <c r="G109" s="39">
        <v>0</v>
      </c>
      <c r="H109" s="2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54"/>
      <c r="X109" s="75">
        <v>1067.9833</v>
      </c>
      <c r="Y109" s="69" t="e">
        <f t="shared" si="19"/>
        <v>#DIV/0!</v>
      </c>
    </row>
    <row r="110" spans="1:25" ht="32.25" outlineLevel="6" thickBot="1">
      <c r="A110" s="36" t="s">
        <v>128</v>
      </c>
      <c r="B110" s="21">
        <v>951</v>
      </c>
      <c r="C110" s="11" t="s">
        <v>159</v>
      </c>
      <c r="D110" s="11" t="s">
        <v>126</v>
      </c>
      <c r="E110" s="11" t="s">
        <v>5</v>
      </c>
      <c r="F110" s="11"/>
      <c r="G110" s="37">
        <f>G111</f>
        <v>21677</v>
      </c>
      <c r="H110" s="37">
        <f aca="true" t="shared" si="21" ref="H110:X111">H111</f>
        <v>0</v>
      </c>
      <c r="I110" s="37">
        <f t="shared" si="21"/>
        <v>0</v>
      </c>
      <c r="J110" s="37">
        <f t="shared" si="21"/>
        <v>0</v>
      </c>
      <c r="K110" s="37">
        <f t="shared" si="21"/>
        <v>0</v>
      </c>
      <c r="L110" s="37">
        <f t="shared" si="21"/>
        <v>0</v>
      </c>
      <c r="M110" s="37">
        <f t="shared" si="21"/>
        <v>0</v>
      </c>
      <c r="N110" s="37">
        <f t="shared" si="21"/>
        <v>0</v>
      </c>
      <c r="O110" s="37">
        <f t="shared" si="21"/>
        <v>0</v>
      </c>
      <c r="P110" s="37">
        <f t="shared" si="21"/>
        <v>0</v>
      </c>
      <c r="Q110" s="37">
        <f t="shared" si="21"/>
        <v>0</v>
      </c>
      <c r="R110" s="37">
        <f t="shared" si="21"/>
        <v>0</v>
      </c>
      <c r="S110" s="37">
        <f t="shared" si="21"/>
        <v>0</v>
      </c>
      <c r="T110" s="37">
        <f t="shared" si="21"/>
        <v>0</v>
      </c>
      <c r="U110" s="37">
        <f t="shared" si="21"/>
        <v>0</v>
      </c>
      <c r="V110" s="37">
        <f t="shared" si="21"/>
        <v>0</v>
      </c>
      <c r="W110" s="37">
        <f t="shared" si="21"/>
        <v>0</v>
      </c>
      <c r="X110" s="77">
        <f>X111</f>
        <v>16240.50148</v>
      </c>
      <c r="Y110" s="69">
        <f t="shared" si="19"/>
        <v>74.92042939521151</v>
      </c>
    </row>
    <row r="111" spans="1:25" ht="32.25" outlineLevel="6" thickBot="1">
      <c r="A111" s="106" t="s">
        <v>81</v>
      </c>
      <c r="B111" s="107">
        <v>951</v>
      </c>
      <c r="C111" s="108" t="s">
        <v>159</v>
      </c>
      <c r="D111" s="108" t="s">
        <v>127</v>
      </c>
      <c r="E111" s="108" t="s">
        <v>5</v>
      </c>
      <c r="F111" s="108"/>
      <c r="G111" s="40">
        <f>G112+G115+G118</f>
        <v>21677</v>
      </c>
      <c r="H111" s="40">
        <f t="shared" si="21"/>
        <v>0</v>
      </c>
      <c r="I111" s="40">
        <f t="shared" si="21"/>
        <v>0</v>
      </c>
      <c r="J111" s="40">
        <f t="shared" si="21"/>
        <v>0</v>
      </c>
      <c r="K111" s="40">
        <f t="shared" si="21"/>
        <v>0</v>
      </c>
      <c r="L111" s="40">
        <f t="shared" si="21"/>
        <v>0</v>
      </c>
      <c r="M111" s="40">
        <f t="shared" si="21"/>
        <v>0</v>
      </c>
      <c r="N111" s="40">
        <f t="shared" si="21"/>
        <v>0</v>
      </c>
      <c r="O111" s="40">
        <f t="shared" si="21"/>
        <v>0</v>
      </c>
      <c r="P111" s="40">
        <f t="shared" si="21"/>
        <v>0</v>
      </c>
      <c r="Q111" s="40">
        <f t="shared" si="21"/>
        <v>0</v>
      </c>
      <c r="R111" s="40">
        <f t="shared" si="21"/>
        <v>0</v>
      </c>
      <c r="S111" s="40">
        <f t="shared" si="21"/>
        <v>0</v>
      </c>
      <c r="T111" s="40">
        <f t="shared" si="21"/>
        <v>0</v>
      </c>
      <c r="U111" s="40">
        <f t="shared" si="21"/>
        <v>0</v>
      </c>
      <c r="V111" s="40">
        <f t="shared" si="21"/>
        <v>0</v>
      </c>
      <c r="W111" s="40">
        <f t="shared" si="21"/>
        <v>0</v>
      </c>
      <c r="X111" s="81">
        <f t="shared" si="21"/>
        <v>16240.50148</v>
      </c>
      <c r="Y111" s="69">
        <f t="shared" si="19"/>
        <v>74.92042939521151</v>
      </c>
    </row>
    <row r="112" spans="1:25" ht="32.25" outlineLevel="6" thickBot="1">
      <c r="A112" s="5" t="s">
        <v>234</v>
      </c>
      <c r="B112" s="22">
        <v>951</v>
      </c>
      <c r="C112" s="6" t="s">
        <v>159</v>
      </c>
      <c r="D112" s="6" t="s">
        <v>127</v>
      </c>
      <c r="E112" s="6" t="s">
        <v>233</v>
      </c>
      <c r="F112" s="6"/>
      <c r="G112" s="39">
        <f>G113+G114</f>
        <v>9468</v>
      </c>
      <c r="H112" s="30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55"/>
      <c r="X112" s="75">
        <v>16240.50148</v>
      </c>
      <c r="Y112" s="69">
        <f t="shared" si="19"/>
        <v>171.53043388255176</v>
      </c>
    </row>
    <row r="113" spans="1:25" ht="16.5" outlineLevel="6" thickBot="1">
      <c r="A113" s="105" t="s">
        <v>211</v>
      </c>
      <c r="B113" s="109">
        <v>951</v>
      </c>
      <c r="C113" s="110" t="s">
        <v>159</v>
      </c>
      <c r="D113" s="110" t="s">
        <v>127</v>
      </c>
      <c r="E113" s="110" t="s">
        <v>235</v>
      </c>
      <c r="F113" s="110"/>
      <c r="G113" s="111">
        <v>9417</v>
      </c>
      <c r="H113" s="103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85"/>
      <c r="Y113" s="69"/>
    </row>
    <row r="114" spans="1:25" ht="32.25" outlineLevel="6" thickBot="1">
      <c r="A114" s="105" t="s">
        <v>212</v>
      </c>
      <c r="B114" s="109">
        <v>951</v>
      </c>
      <c r="C114" s="110" t="s">
        <v>159</v>
      </c>
      <c r="D114" s="110" t="s">
        <v>127</v>
      </c>
      <c r="E114" s="110" t="s">
        <v>236</v>
      </c>
      <c r="F114" s="110"/>
      <c r="G114" s="111">
        <v>51</v>
      </c>
      <c r="H114" s="103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85"/>
      <c r="Y114" s="69"/>
    </row>
    <row r="115" spans="1:25" ht="32.25" outlineLevel="6" thickBot="1">
      <c r="A115" s="5" t="s">
        <v>219</v>
      </c>
      <c r="B115" s="22">
        <v>951</v>
      </c>
      <c r="C115" s="6" t="s">
        <v>159</v>
      </c>
      <c r="D115" s="6" t="s">
        <v>127</v>
      </c>
      <c r="E115" s="6" t="s">
        <v>213</v>
      </c>
      <c r="F115" s="6"/>
      <c r="G115" s="39">
        <f>G116+G117</f>
        <v>11946</v>
      </c>
      <c r="H115" s="103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85"/>
      <c r="Y115" s="69"/>
    </row>
    <row r="116" spans="1:25" ht="32.25" outlineLevel="6" thickBot="1">
      <c r="A116" s="105" t="s">
        <v>220</v>
      </c>
      <c r="B116" s="109">
        <v>951</v>
      </c>
      <c r="C116" s="110" t="s">
        <v>159</v>
      </c>
      <c r="D116" s="110" t="s">
        <v>127</v>
      </c>
      <c r="E116" s="110" t="s">
        <v>214</v>
      </c>
      <c r="F116" s="110"/>
      <c r="G116" s="111">
        <v>3262</v>
      </c>
      <c r="H116" s="103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85"/>
      <c r="Y116" s="69"/>
    </row>
    <row r="117" spans="1:25" ht="32.25" outlineLevel="6" thickBot="1">
      <c r="A117" s="105" t="s">
        <v>221</v>
      </c>
      <c r="B117" s="109">
        <v>951</v>
      </c>
      <c r="C117" s="110" t="s">
        <v>159</v>
      </c>
      <c r="D117" s="110" t="s">
        <v>127</v>
      </c>
      <c r="E117" s="110" t="s">
        <v>215</v>
      </c>
      <c r="F117" s="110"/>
      <c r="G117" s="111">
        <v>8684</v>
      </c>
      <c r="H117" s="103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85"/>
      <c r="Y117" s="69"/>
    </row>
    <row r="118" spans="1:25" ht="16.5" outlineLevel="6" thickBot="1">
      <c r="A118" s="5" t="s">
        <v>222</v>
      </c>
      <c r="B118" s="22">
        <v>951</v>
      </c>
      <c r="C118" s="6" t="s">
        <v>159</v>
      </c>
      <c r="D118" s="6" t="s">
        <v>127</v>
      </c>
      <c r="E118" s="6" t="s">
        <v>216</v>
      </c>
      <c r="F118" s="6"/>
      <c r="G118" s="39">
        <f>G119+G120</f>
        <v>263</v>
      </c>
      <c r="H118" s="103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85"/>
      <c r="Y118" s="69"/>
    </row>
    <row r="119" spans="1:25" ht="32.25" outlineLevel="6" thickBot="1">
      <c r="A119" s="105" t="s">
        <v>223</v>
      </c>
      <c r="B119" s="109">
        <v>951</v>
      </c>
      <c r="C119" s="110" t="s">
        <v>159</v>
      </c>
      <c r="D119" s="110" t="s">
        <v>127</v>
      </c>
      <c r="E119" s="110" t="s">
        <v>217</v>
      </c>
      <c r="F119" s="110"/>
      <c r="G119" s="111">
        <v>226</v>
      </c>
      <c r="H119" s="103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85"/>
      <c r="Y119" s="69"/>
    </row>
    <row r="120" spans="1:25" ht="16.5" outlineLevel="6" thickBot="1">
      <c r="A120" s="105" t="s">
        <v>224</v>
      </c>
      <c r="B120" s="109">
        <v>951</v>
      </c>
      <c r="C120" s="110" t="s">
        <v>159</v>
      </c>
      <c r="D120" s="110" t="s">
        <v>127</v>
      </c>
      <c r="E120" s="110" t="s">
        <v>218</v>
      </c>
      <c r="F120" s="110"/>
      <c r="G120" s="111">
        <v>37</v>
      </c>
      <c r="H120" s="103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85"/>
      <c r="Y120" s="69"/>
    </row>
    <row r="121" spans="1:25" ht="16.5" outlineLevel="6" thickBot="1">
      <c r="A121" s="36" t="s">
        <v>71</v>
      </c>
      <c r="B121" s="21">
        <v>951</v>
      </c>
      <c r="C121" s="11" t="s">
        <v>159</v>
      </c>
      <c r="D121" s="11" t="s">
        <v>24</v>
      </c>
      <c r="E121" s="11" t="s">
        <v>5</v>
      </c>
      <c r="F121" s="11"/>
      <c r="G121" s="37">
        <f>G122+G125+G128</f>
        <v>580</v>
      </c>
      <c r="H121" s="103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85"/>
      <c r="Y121" s="69"/>
    </row>
    <row r="122" spans="1:25" ht="32.25" outlineLevel="6" thickBot="1">
      <c r="A122" s="112" t="s">
        <v>239</v>
      </c>
      <c r="B122" s="107">
        <v>951</v>
      </c>
      <c r="C122" s="108" t="s">
        <v>159</v>
      </c>
      <c r="D122" s="108" t="s">
        <v>237</v>
      </c>
      <c r="E122" s="108" t="s">
        <v>5</v>
      </c>
      <c r="F122" s="108"/>
      <c r="G122" s="40">
        <f>G123</f>
        <v>329</v>
      </c>
      <c r="H122" s="103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85"/>
      <c r="Y122" s="69"/>
    </row>
    <row r="123" spans="1:25" ht="32.25" outlineLevel="6" thickBot="1">
      <c r="A123" s="5" t="s">
        <v>219</v>
      </c>
      <c r="B123" s="22">
        <v>951</v>
      </c>
      <c r="C123" s="6" t="s">
        <v>159</v>
      </c>
      <c r="D123" s="6" t="s">
        <v>237</v>
      </c>
      <c r="E123" s="6" t="s">
        <v>213</v>
      </c>
      <c r="F123" s="6"/>
      <c r="G123" s="39">
        <f>G124</f>
        <v>329</v>
      </c>
      <c r="H123" s="103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85"/>
      <c r="Y123" s="69"/>
    </row>
    <row r="124" spans="1:25" ht="32.25" outlineLevel="6" thickBot="1">
      <c r="A124" s="105" t="s">
        <v>221</v>
      </c>
      <c r="B124" s="109">
        <v>951</v>
      </c>
      <c r="C124" s="110" t="s">
        <v>159</v>
      </c>
      <c r="D124" s="110" t="s">
        <v>237</v>
      </c>
      <c r="E124" s="110" t="s">
        <v>215</v>
      </c>
      <c r="F124" s="110"/>
      <c r="G124" s="111">
        <v>329</v>
      </c>
      <c r="H124" s="103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85"/>
      <c r="Y124" s="69"/>
    </row>
    <row r="125" spans="1:25" ht="32.25" outlineLevel="6" thickBot="1">
      <c r="A125" s="112" t="s">
        <v>240</v>
      </c>
      <c r="B125" s="107">
        <v>951</v>
      </c>
      <c r="C125" s="108" t="s">
        <v>159</v>
      </c>
      <c r="D125" s="108" t="s">
        <v>238</v>
      </c>
      <c r="E125" s="108" t="s">
        <v>5</v>
      </c>
      <c r="F125" s="108"/>
      <c r="G125" s="40">
        <f>G126</f>
        <v>200</v>
      </c>
      <c r="H125" s="103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85"/>
      <c r="Y125" s="69"/>
    </row>
    <row r="126" spans="1:25" ht="32.25" outlineLevel="6" thickBot="1">
      <c r="A126" s="5" t="s">
        <v>219</v>
      </c>
      <c r="B126" s="22">
        <v>951</v>
      </c>
      <c r="C126" s="6" t="s">
        <v>159</v>
      </c>
      <c r="D126" s="6" t="s">
        <v>238</v>
      </c>
      <c r="E126" s="6" t="s">
        <v>213</v>
      </c>
      <c r="F126" s="6"/>
      <c r="G126" s="39">
        <f>G127</f>
        <v>200</v>
      </c>
      <c r="H126" s="103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85"/>
      <c r="Y126" s="69"/>
    </row>
    <row r="127" spans="1:25" ht="32.25" outlineLevel="6" thickBot="1">
      <c r="A127" s="105" t="s">
        <v>221</v>
      </c>
      <c r="B127" s="109">
        <v>951</v>
      </c>
      <c r="C127" s="110" t="s">
        <v>159</v>
      </c>
      <c r="D127" s="110" t="s">
        <v>238</v>
      </c>
      <c r="E127" s="110" t="s">
        <v>215</v>
      </c>
      <c r="F127" s="110"/>
      <c r="G127" s="111">
        <v>200</v>
      </c>
      <c r="H127" s="103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85"/>
      <c r="Y127" s="69"/>
    </row>
    <row r="128" spans="1:25" ht="32.25" outlineLevel="6" thickBot="1">
      <c r="A128" s="164" t="s">
        <v>317</v>
      </c>
      <c r="B128" s="107">
        <v>951</v>
      </c>
      <c r="C128" s="108" t="s">
        <v>159</v>
      </c>
      <c r="D128" s="108" t="s">
        <v>319</v>
      </c>
      <c r="E128" s="108" t="s">
        <v>5</v>
      </c>
      <c r="F128" s="108"/>
      <c r="G128" s="16">
        <f>G129</f>
        <v>51</v>
      </c>
      <c r="H128" s="103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85"/>
      <c r="Y128" s="69"/>
    </row>
    <row r="129" spans="1:25" ht="32.25" outlineLevel="6" thickBot="1">
      <c r="A129" s="5" t="s">
        <v>219</v>
      </c>
      <c r="B129" s="22">
        <v>951</v>
      </c>
      <c r="C129" s="6" t="s">
        <v>159</v>
      </c>
      <c r="D129" s="6" t="s">
        <v>319</v>
      </c>
      <c r="E129" s="6" t="s">
        <v>213</v>
      </c>
      <c r="F129" s="6"/>
      <c r="G129" s="7">
        <f>G130</f>
        <v>51</v>
      </c>
      <c r="H129" s="103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85"/>
      <c r="Y129" s="69"/>
    </row>
    <row r="130" spans="1:25" ht="32.25" outlineLevel="6" thickBot="1">
      <c r="A130" s="105" t="s">
        <v>221</v>
      </c>
      <c r="B130" s="109">
        <v>951</v>
      </c>
      <c r="C130" s="110" t="s">
        <v>159</v>
      </c>
      <c r="D130" s="110" t="s">
        <v>319</v>
      </c>
      <c r="E130" s="110" t="s">
        <v>215</v>
      </c>
      <c r="F130" s="110"/>
      <c r="G130" s="117">
        <v>51</v>
      </c>
      <c r="H130" s="103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85"/>
      <c r="Y130" s="69"/>
    </row>
    <row r="131" spans="1:25" ht="32.25" outlineLevel="6" thickBot="1">
      <c r="A131" s="36" t="s">
        <v>132</v>
      </c>
      <c r="B131" s="21">
        <v>951</v>
      </c>
      <c r="C131" s="11" t="s">
        <v>159</v>
      </c>
      <c r="D131" s="11" t="s">
        <v>130</v>
      </c>
      <c r="E131" s="11" t="s">
        <v>5</v>
      </c>
      <c r="F131" s="11"/>
      <c r="G131" s="37">
        <f>G132+G135</f>
        <v>774.1300000000001</v>
      </c>
      <c r="H131" s="37">
        <f aca="true" t="shared" si="22" ref="H131:W131">H132</f>
        <v>0</v>
      </c>
      <c r="I131" s="37">
        <f t="shared" si="22"/>
        <v>0</v>
      </c>
      <c r="J131" s="37">
        <f t="shared" si="22"/>
        <v>0</v>
      </c>
      <c r="K131" s="37">
        <f t="shared" si="22"/>
        <v>0</v>
      </c>
      <c r="L131" s="37">
        <f t="shared" si="22"/>
        <v>0</v>
      </c>
      <c r="M131" s="37">
        <f t="shared" si="22"/>
        <v>0</v>
      </c>
      <c r="N131" s="37">
        <f t="shared" si="22"/>
        <v>0</v>
      </c>
      <c r="O131" s="37">
        <f t="shared" si="22"/>
        <v>0</v>
      </c>
      <c r="P131" s="37">
        <f t="shared" si="22"/>
        <v>0</v>
      </c>
      <c r="Q131" s="37">
        <f t="shared" si="22"/>
        <v>0</v>
      </c>
      <c r="R131" s="37">
        <f t="shared" si="22"/>
        <v>0</v>
      </c>
      <c r="S131" s="37">
        <f t="shared" si="22"/>
        <v>0</v>
      </c>
      <c r="T131" s="37">
        <f t="shared" si="22"/>
        <v>0</v>
      </c>
      <c r="U131" s="37">
        <f t="shared" si="22"/>
        <v>0</v>
      </c>
      <c r="V131" s="37">
        <f t="shared" si="22"/>
        <v>0</v>
      </c>
      <c r="W131" s="37">
        <f t="shared" si="22"/>
        <v>0</v>
      </c>
      <c r="X131" s="77">
        <f>X132</f>
        <v>332.248</v>
      </c>
      <c r="Y131" s="69">
        <f>X131/G131*100</f>
        <v>42.918889592187355</v>
      </c>
    </row>
    <row r="132" spans="1:25" ht="32.25" outlineLevel="6" thickBot="1">
      <c r="A132" s="5" t="s">
        <v>210</v>
      </c>
      <c r="B132" s="22">
        <v>951</v>
      </c>
      <c r="C132" s="6" t="s">
        <v>159</v>
      </c>
      <c r="D132" s="6" t="s">
        <v>130</v>
      </c>
      <c r="E132" s="6" t="s">
        <v>207</v>
      </c>
      <c r="F132" s="6"/>
      <c r="G132" s="39">
        <f>G133+G134</f>
        <v>559.1500000000001</v>
      </c>
      <c r="H132" s="30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55"/>
      <c r="X132" s="75">
        <v>332.248</v>
      </c>
      <c r="Y132" s="69">
        <f>X132/G132*100</f>
        <v>59.42019136188858</v>
      </c>
    </row>
    <row r="133" spans="1:25" ht="16.5" outlineLevel="6" thickBot="1">
      <c r="A133" s="105" t="s">
        <v>211</v>
      </c>
      <c r="B133" s="109">
        <v>951</v>
      </c>
      <c r="C133" s="110" t="s">
        <v>159</v>
      </c>
      <c r="D133" s="110" t="s">
        <v>130</v>
      </c>
      <c r="E133" s="110" t="s">
        <v>208</v>
      </c>
      <c r="F133" s="110"/>
      <c r="G133" s="111">
        <v>557.95</v>
      </c>
      <c r="H133" s="103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85"/>
      <c r="Y133" s="69"/>
    </row>
    <row r="134" spans="1:25" ht="32.25" outlineLevel="6" thickBot="1">
      <c r="A134" s="105" t="s">
        <v>212</v>
      </c>
      <c r="B134" s="109">
        <v>951</v>
      </c>
      <c r="C134" s="110" t="s">
        <v>159</v>
      </c>
      <c r="D134" s="110" t="s">
        <v>130</v>
      </c>
      <c r="E134" s="110" t="s">
        <v>209</v>
      </c>
      <c r="F134" s="110"/>
      <c r="G134" s="111">
        <v>1.2</v>
      </c>
      <c r="H134" s="103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85"/>
      <c r="Y134" s="69"/>
    </row>
    <row r="135" spans="1:25" ht="32.25" outlineLevel="6" thickBot="1">
      <c r="A135" s="5" t="s">
        <v>219</v>
      </c>
      <c r="B135" s="22">
        <v>951</v>
      </c>
      <c r="C135" s="6" t="s">
        <v>159</v>
      </c>
      <c r="D135" s="6" t="s">
        <v>130</v>
      </c>
      <c r="E135" s="6" t="s">
        <v>213</v>
      </c>
      <c r="F135" s="6"/>
      <c r="G135" s="39">
        <f>G136+G137</f>
        <v>214.98000000000002</v>
      </c>
      <c r="H135" s="103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85"/>
      <c r="Y135" s="69"/>
    </row>
    <row r="136" spans="1:25" ht="32.25" outlineLevel="6" thickBot="1">
      <c r="A136" s="105" t="s">
        <v>220</v>
      </c>
      <c r="B136" s="109">
        <v>951</v>
      </c>
      <c r="C136" s="110" t="s">
        <v>159</v>
      </c>
      <c r="D136" s="110" t="s">
        <v>130</v>
      </c>
      <c r="E136" s="110" t="s">
        <v>214</v>
      </c>
      <c r="F136" s="110"/>
      <c r="G136" s="111">
        <v>98.86</v>
      </c>
      <c r="H136" s="103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85"/>
      <c r="Y136" s="69"/>
    </row>
    <row r="137" spans="1:25" ht="32.25" outlineLevel="6" thickBot="1">
      <c r="A137" s="105" t="s">
        <v>221</v>
      </c>
      <c r="B137" s="109">
        <v>951</v>
      </c>
      <c r="C137" s="110" t="s">
        <v>159</v>
      </c>
      <c r="D137" s="110" t="s">
        <v>130</v>
      </c>
      <c r="E137" s="110" t="s">
        <v>215</v>
      </c>
      <c r="F137" s="110"/>
      <c r="G137" s="111">
        <v>116.12</v>
      </c>
      <c r="H137" s="103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85"/>
      <c r="Y137" s="69"/>
    </row>
    <row r="138" spans="1:25" ht="63.75" outlineLevel="6" thickBot="1">
      <c r="A138" s="36" t="s">
        <v>133</v>
      </c>
      <c r="B138" s="21">
        <v>951</v>
      </c>
      <c r="C138" s="11" t="s">
        <v>159</v>
      </c>
      <c r="D138" s="11" t="s">
        <v>131</v>
      </c>
      <c r="E138" s="11" t="s">
        <v>5</v>
      </c>
      <c r="F138" s="11"/>
      <c r="G138" s="37">
        <f>G139+G142</f>
        <v>521.85</v>
      </c>
      <c r="H138" s="37">
        <f aca="true" t="shared" si="23" ref="H138:W138">H139</f>
        <v>0</v>
      </c>
      <c r="I138" s="37">
        <f t="shared" si="23"/>
        <v>0</v>
      </c>
      <c r="J138" s="37">
        <f t="shared" si="23"/>
        <v>0</v>
      </c>
      <c r="K138" s="37">
        <f t="shared" si="23"/>
        <v>0</v>
      </c>
      <c r="L138" s="37">
        <f t="shared" si="23"/>
        <v>0</v>
      </c>
      <c r="M138" s="37">
        <f t="shared" si="23"/>
        <v>0</v>
      </c>
      <c r="N138" s="37">
        <f t="shared" si="23"/>
        <v>0</v>
      </c>
      <c r="O138" s="37">
        <f t="shared" si="23"/>
        <v>0</v>
      </c>
      <c r="P138" s="37">
        <f t="shared" si="23"/>
        <v>0</v>
      </c>
      <c r="Q138" s="37">
        <f t="shared" si="23"/>
        <v>0</v>
      </c>
      <c r="R138" s="37">
        <f t="shared" si="23"/>
        <v>0</v>
      </c>
      <c r="S138" s="37">
        <f t="shared" si="23"/>
        <v>0</v>
      </c>
      <c r="T138" s="37">
        <f t="shared" si="23"/>
        <v>0</v>
      </c>
      <c r="U138" s="37">
        <f t="shared" si="23"/>
        <v>0</v>
      </c>
      <c r="V138" s="37">
        <f t="shared" si="23"/>
        <v>0</v>
      </c>
      <c r="W138" s="37">
        <f t="shared" si="23"/>
        <v>0</v>
      </c>
      <c r="X138" s="77">
        <f>X139</f>
        <v>330.176</v>
      </c>
      <c r="Y138" s="69">
        <f>X138/G138*100</f>
        <v>63.27028839704896</v>
      </c>
    </row>
    <row r="139" spans="1:25" ht="32.25" outlineLevel="6" thickBot="1">
      <c r="A139" s="5" t="s">
        <v>210</v>
      </c>
      <c r="B139" s="22">
        <v>951</v>
      </c>
      <c r="C139" s="6" t="s">
        <v>159</v>
      </c>
      <c r="D139" s="6" t="s">
        <v>131</v>
      </c>
      <c r="E139" s="6" t="s">
        <v>207</v>
      </c>
      <c r="F139" s="6"/>
      <c r="G139" s="39">
        <f>G140+G141</f>
        <v>376</v>
      </c>
      <c r="H139" s="30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55"/>
      <c r="X139" s="75">
        <v>330.176</v>
      </c>
      <c r="Y139" s="69">
        <f>X139/G139*100</f>
        <v>87.8127659574468</v>
      </c>
    </row>
    <row r="140" spans="1:25" ht="16.5" outlineLevel="6" thickBot="1">
      <c r="A140" s="105" t="s">
        <v>211</v>
      </c>
      <c r="B140" s="109">
        <v>951</v>
      </c>
      <c r="C140" s="110" t="s">
        <v>159</v>
      </c>
      <c r="D140" s="110" t="s">
        <v>131</v>
      </c>
      <c r="E140" s="110" t="s">
        <v>208</v>
      </c>
      <c r="F140" s="110"/>
      <c r="G140" s="111">
        <v>373.2</v>
      </c>
      <c r="H140" s="103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85"/>
      <c r="Y140" s="69"/>
    </row>
    <row r="141" spans="1:25" ht="32.25" outlineLevel="6" thickBot="1">
      <c r="A141" s="105" t="s">
        <v>212</v>
      </c>
      <c r="B141" s="109">
        <v>951</v>
      </c>
      <c r="C141" s="110" t="s">
        <v>159</v>
      </c>
      <c r="D141" s="110" t="s">
        <v>131</v>
      </c>
      <c r="E141" s="110" t="s">
        <v>209</v>
      </c>
      <c r="F141" s="110"/>
      <c r="G141" s="111">
        <v>2.8</v>
      </c>
      <c r="H141" s="103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85"/>
      <c r="Y141" s="69"/>
    </row>
    <row r="142" spans="1:25" ht="32.25" outlineLevel="6" thickBot="1">
      <c r="A142" s="5" t="s">
        <v>219</v>
      </c>
      <c r="B142" s="22">
        <v>951</v>
      </c>
      <c r="C142" s="6" t="s">
        <v>159</v>
      </c>
      <c r="D142" s="6" t="s">
        <v>131</v>
      </c>
      <c r="E142" s="6" t="s">
        <v>213</v>
      </c>
      <c r="F142" s="6"/>
      <c r="G142" s="39">
        <f>G143+G144</f>
        <v>145.85</v>
      </c>
      <c r="H142" s="103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85"/>
      <c r="Y142" s="69"/>
    </row>
    <row r="143" spans="1:25" ht="32.25" outlineLevel="6" thickBot="1">
      <c r="A143" s="105" t="s">
        <v>220</v>
      </c>
      <c r="B143" s="109">
        <v>951</v>
      </c>
      <c r="C143" s="110" t="s">
        <v>159</v>
      </c>
      <c r="D143" s="110" t="s">
        <v>131</v>
      </c>
      <c r="E143" s="110" t="s">
        <v>214</v>
      </c>
      <c r="F143" s="110"/>
      <c r="G143" s="111">
        <v>80.19</v>
      </c>
      <c r="H143" s="103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85"/>
      <c r="Y143" s="69"/>
    </row>
    <row r="144" spans="1:25" ht="32.25" outlineLevel="6" thickBot="1">
      <c r="A144" s="105" t="s">
        <v>221</v>
      </c>
      <c r="B144" s="109">
        <v>951</v>
      </c>
      <c r="C144" s="110" t="s">
        <v>159</v>
      </c>
      <c r="D144" s="110" t="s">
        <v>131</v>
      </c>
      <c r="E144" s="110" t="s">
        <v>215</v>
      </c>
      <c r="F144" s="110"/>
      <c r="G144" s="111">
        <v>65.66</v>
      </c>
      <c r="H144" s="103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85"/>
      <c r="Y144" s="69"/>
    </row>
    <row r="145" spans="1:25" ht="48" outlineLevel="6" thickBot="1">
      <c r="A145" s="36" t="s">
        <v>143</v>
      </c>
      <c r="B145" s="21">
        <v>951</v>
      </c>
      <c r="C145" s="11" t="s">
        <v>159</v>
      </c>
      <c r="D145" s="11" t="s">
        <v>142</v>
      </c>
      <c r="E145" s="11" t="s">
        <v>5</v>
      </c>
      <c r="F145" s="11"/>
      <c r="G145" s="37">
        <f>G146+G148</f>
        <v>632.7</v>
      </c>
      <c r="H145" s="37">
        <f aca="true" t="shared" si="24" ref="H145:W145">H146</f>
        <v>0</v>
      </c>
      <c r="I145" s="37">
        <f t="shared" si="24"/>
        <v>0</v>
      </c>
      <c r="J145" s="37">
        <f t="shared" si="24"/>
        <v>0</v>
      </c>
      <c r="K145" s="37">
        <f t="shared" si="24"/>
        <v>0</v>
      </c>
      <c r="L145" s="37">
        <f t="shared" si="24"/>
        <v>0</v>
      </c>
      <c r="M145" s="37">
        <f t="shared" si="24"/>
        <v>0</v>
      </c>
      <c r="N145" s="37">
        <f t="shared" si="24"/>
        <v>0</v>
      </c>
      <c r="O145" s="37">
        <f t="shared" si="24"/>
        <v>0</v>
      </c>
      <c r="P145" s="37">
        <f t="shared" si="24"/>
        <v>0</v>
      </c>
      <c r="Q145" s="37">
        <f t="shared" si="24"/>
        <v>0</v>
      </c>
      <c r="R145" s="37">
        <f t="shared" si="24"/>
        <v>0</v>
      </c>
      <c r="S145" s="37">
        <f t="shared" si="24"/>
        <v>0</v>
      </c>
      <c r="T145" s="37">
        <f t="shared" si="24"/>
        <v>0</v>
      </c>
      <c r="U145" s="37">
        <f t="shared" si="24"/>
        <v>0</v>
      </c>
      <c r="V145" s="37">
        <f t="shared" si="24"/>
        <v>0</v>
      </c>
      <c r="W145" s="37">
        <f t="shared" si="24"/>
        <v>0</v>
      </c>
      <c r="X145" s="77">
        <f>X146</f>
        <v>409.75398</v>
      </c>
      <c r="Y145" s="69">
        <f>X145/G145*100</f>
        <v>64.76275960170696</v>
      </c>
    </row>
    <row r="146" spans="1:25" ht="32.25" outlineLevel="6" thickBot="1">
      <c r="A146" s="5" t="s">
        <v>210</v>
      </c>
      <c r="B146" s="22">
        <v>951</v>
      </c>
      <c r="C146" s="6" t="s">
        <v>159</v>
      </c>
      <c r="D146" s="6" t="s">
        <v>142</v>
      </c>
      <c r="E146" s="6" t="s">
        <v>207</v>
      </c>
      <c r="F146" s="6"/>
      <c r="G146" s="39">
        <f>G147</f>
        <v>574.95</v>
      </c>
      <c r="H146" s="30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55"/>
      <c r="X146" s="75">
        <v>409.75398</v>
      </c>
      <c r="Y146" s="69">
        <f>X146/G146*100</f>
        <v>71.26775893555961</v>
      </c>
    </row>
    <row r="147" spans="1:25" ht="16.5" outlineLevel="6" thickBot="1">
      <c r="A147" s="105" t="s">
        <v>211</v>
      </c>
      <c r="B147" s="109">
        <v>951</v>
      </c>
      <c r="C147" s="110" t="s">
        <v>159</v>
      </c>
      <c r="D147" s="110" t="s">
        <v>142</v>
      </c>
      <c r="E147" s="110" t="s">
        <v>208</v>
      </c>
      <c r="F147" s="110"/>
      <c r="G147" s="111">
        <v>574.95</v>
      </c>
      <c r="H147" s="103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85"/>
      <c r="Y147" s="69"/>
    </row>
    <row r="148" spans="1:25" ht="32.25" outlineLevel="6" thickBot="1">
      <c r="A148" s="5" t="s">
        <v>219</v>
      </c>
      <c r="B148" s="22">
        <v>951</v>
      </c>
      <c r="C148" s="6" t="s">
        <v>159</v>
      </c>
      <c r="D148" s="6" t="s">
        <v>142</v>
      </c>
      <c r="E148" s="6" t="s">
        <v>213</v>
      </c>
      <c r="F148" s="6"/>
      <c r="G148" s="39">
        <f>G149+G150</f>
        <v>57.75</v>
      </c>
      <c r="H148" s="103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85"/>
      <c r="Y148" s="69"/>
    </row>
    <row r="149" spans="1:25" ht="32.25" outlineLevel="6" thickBot="1">
      <c r="A149" s="105" t="s">
        <v>220</v>
      </c>
      <c r="B149" s="109">
        <v>951</v>
      </c>
      <c r="C149" s="110" t="s">
        <v>159</v>
      </c>
      <c r="D149" s="110" t="s">
        <v>142</v>
      </c>
      <c r="E149" s="110" t="s">
        <v>214</v>
      </c>
      <c r="F149" s="110"/>
      <c r="G149" s="111">
        <v>33</v>
      </c>
      <c r="H149" s="103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85"/>
      <c r="Y149" s="69"/>
    </row>
    <row r="150" spans="1:25" ht="32.25" outlineLevel="6" thickBot="1">
      <c r="A150" s="105" t="s">
        <v>221</v>
      </c>
      <c r="B150" s="109">
        <v>951</v>
      </c>
      <c r="C150" s="110" t="s">
        <v>159</v>
      </c>
      <c r="D150" s="110" t="s">
        <v>142</v>
      </c>
      <c r="E150" s="110" t="s">
        <v>215</v>
      </c>
      <c r="F150" s="110"/>
      <c r="G150" s="111">
        <v>24.75</v>
      </c>
      <c r="H150" s="103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85"/>
      <c r="Y150" s="69"/>
    </row>
    <row r="151" spans="1:25" ht="16.5" outlineLevel="6" thickBot="1">
      <c r="A151" s="48" t="s">
        <v>180</v>
      </c>
      <c r="B151" s="19">
        <v>951</v>
      </c>
      <c r="C151" s="49" t="s">
        <v>181</v>
      </c>
      <c r="D151" s="49" t="s">
        <v>6</v>
      </c>
      <c r="E151" s="49" t="s">
        <v>5</v>
      </c>
      <c r="F151" s="49"/>
      <c r="G151" s="50">
        <f>G152</f>
        <v>1534.72</v>
      </c>
      <c r="H151" s="50">
        <f aca="true" t="shared" si="25" ref="H151:X153">H152</f>
        <v>0</v>
      </c>
      <c r="I151" s="50">
        <f t="shared" si="25"/>
        <v>0</v>
      </c>
      <c r="J151" s="50">
        <f t="shared" si="25"/>
        <v>0</v>
      </c>
      <c r="K151" s="50">
        <f t="shared" si="25"/>
        <v>0</v>
      </c>
      <c r="L151" s="50">
        <f t="shared" si="25"/>
        <v>0</v>
      </c>
      <c r="M151" s="50">
        <f t="shared" si="25"/>
        <v>0</v>
      </c>
      <c r="N151" s="50">
        <f t="shared" si="25"/>
        <v>0</v>
      </c>
      <c r="O151" s="50">
        <f t="shared" si="25"/>
        <v>0</v>
      </c>
      <c r="P151" s="50">
        <f t="shared" si="25"/>
        <v>0</v>
      </c>
      <c r="Q151" s="50">
        <f t="shared" si="25"/>
        <v>0</v>
      </c>
      <c r="R151" s="50">
        <f t="shared" si="25"/>
        <v>0</v>
      </c>
      <c r="S151" s="50">
        <f t="shared" si="25"/>
        <v>0</v>
      </c>
      <c r="T151" s="50">
        <f t="shared" si="25"/>
        <v>0</v>
      </c>
      <c r="U151" s="50">
        <f t="shared" si="25"/>
        <v>0</v>
      </c>
      <c r="V151" s="50">
        <f t="shared" si="25"/>
        <v>0</v>
      </c>
      <c r="W151" s="50">
        <f t="shared" si="25"/>
        <v>0</v>
      </c>
      <c r="X151" s="82">
        <f t="shared" si="25"/>
        <v>1027.32</v>
      </c>
      <c r="Y151" s="69">
        <f aca="true" t="shared" si="26" ref="Y151:Y159">X151/G151*100</f>
        <v>66.9385946622185</v>
      </c>
    </row>
    <row r="152" spans="1:25" ht="32.25" outlineLevel="6" thickBot="1">
      <c r="A152" s="36" t="s">
        <v>95</v>
      </c>
      <c r="B152" s="21">
        <v>951</v>
      </c>
      <c r="C152" s="11" t="s">
        <v>181</v>
      </c>
      <c r="D152" s="11" t="s">
        <v>90</v>
      </c>
      <c r="E152" s="11" t="s">
        <v>5</v>
      </c>
      <c r="F152" s="11"/>
      <c r="G152" s="37">
        <f>G153</f>
        <v>1534.72</v>
      </c>
      <c r="H152" s="37">
        <f t="shared" si="25"/>
        <v>0</v>
      </c>
      <c r="I152" s="37">
        <f t="shared" si="25"/>
        <v>0</v>
      </c>
      <c r="J152" s="37">
        <f t="shared" si="25"/>
        <v>0</v>
      </c>
      <c r="K152" s="37">
        <f t="shared" si="25"/>
        <v>0</v>
      </c>
      <c r="L152" s="37">
        <f t="shared" si="25"/>
        <v>0</v>
      </c>
      <c r="M152" s="37">
        <f t="shared" si="25"/>
        <v>0</v>
      </c>
      <c r="N152" s="37">
        <f t="shared" si="25"/>
        <v>0</v>
      </c>
      <c r="O152" s="37">
        <f t="shared" si="25"/>
        <v>0</v>
      </c>
      <c r="P152" s="37">
        <f t="shared" si="25"/>
        <v>0</v>
      </c>
      <c r="Q152" s="37">
        <f t="shared" si="25"/>
        <v>0</v>
      </c>
      <c r="R152" s="37">
        <f t="shared" si="25"/>
        <v>0</v>
      </c>
      <c r="S152" s="37">
        <f t="shared" si="25"/>
        <v>0</v>
      </c>
      <c r="T152" s="37">
        <f t="shared" si="25"/>
        <v>0</v>
      </c>
      <c r="U152" s="37">
        <f t="shared" si="25"/>
        <v>0</v>
      </c>
      <c r="V152" s="37">
        <f t="shared" si="25"/>
        <v>0</v>
      </c>
      <c r="W152" s="37">
        <f t="shared" si="25"/>
        <v>0</v>
      </c>
      <c r="X152" s="77">
        <f t="shared" si="25"/>
        <v>1027.32</v>
      </c>
      <c r="Y152" s="69">
        <f t="shared" si="26"/>
        <v>66.9385946622185</v>
      </c>
    </row>
    <row r="153" spans="1:25" ht="48" outlineLevel="6" thickBot="1">
      <c r="A153" s="106" t="s">
        <v>80</v>
      </c>
      <c r="B153" s="107">
        <v>951</v>
      </c>
      <c r="C153" s="108" t="s">
        <v>181</v>
      </c>
      <c r="D153" s="108" t="s">
        <v>32</v>
      </c>
      <c r="E153" s="108" t="s">
        <v>5</v>
      </c>
      <c r="F153" s="108"/>
      <c r="G153" s="40">
        <f>G154</f>
        <v>1534.72</v>
      </c>
      <c r="H153" s="39">
        <f t="shared" si="25"/>
        <v>0</v>
      </c>
      <c r="I153" s="39">
        <f t="shared" si="25"/>
        <v>0</v>
      </c>
      <c r="J153" s="39">
        <f t="shared" si="25"/>
        <v>0</v>
      </c>
      <c r="K153" s="39">
        <f t="shared" si="25"/>
        <v>0</v>
      </c>
      <c r="L153" s="39">
        <f t="shared" si="25"/>
        <v>0</v>
      </c>
      <c r="M153" s="39">
        <f t="shared" si="25"/>
        <v>0</v>
      </c>
      <c r="N153" s="39">
        <f t="shared" si="25"/>
        <v>0</v>
      </c>
      <c r="O153" s="39">
        <f t="shared" si="25"/>
        <v>0</v>
      </c>
      <c r="P153" s="39">
        <f t="shared" si="25"/>
        <v>0</v>
      </c>
      <c r="Q153" s="39">
        <f t="shared" si="25"/>
        <v>0</v>
      </c>
      <c r="R153" s="39">
        <f t="shared" si="25"/>
        <v>0</v>
      </c>
      <c r="S153" s="39">
        <f t="shared" si="25"/>
        <v>0</v>
      </c>
      <c r="T153" s="39">
        <f t="shared" si="25"/>
        <v>0</v>
      </c>
      <c r="U153" s="39">
        <f t="shared" si="25"/>
        <v>0</v>
      </c>
      <c r="V153" s="39">
        <f t="shared" si="25"/>
        <v>0</v>
      </c>
      <c r="W153" s="39">
        <f t="shared" si="25"/>
        <v>0</v>
      </c>
      <c r="X153" s="78">
        <f t="shared" si="25"/>
        <v>1027.32</v>
      </c>
      <c r="Y153" s="69">
        <f t="shared" si="26"/>
        <v>66.9385946622185</v>
      </c>
    </row>
    <row r="154" spans="1:25" ht="16.5" outlineLevel="6" thickBot="1">
      <c r="A154" s="38" t="s">
        <v>242</v>
      </c>
      <c r="B154" s="22">
        <v>951</v>
      </c>
      <c r="C154" s="6" t="s">
        <v>181</v>
      </c>
      <c r="D154" s="6" t="s">
        <v>32</v>
      </c>
      <c r="E154" s="6" t="s">
        <v>241</v>
      </c>
      <c r="F154" s="6"/>
      <c r="G154" s="39">
        <v>1534.72</v>
      </c>
      <c r="H154" s="30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55"/>
      <c r="X154" s="75">
        <v>1027.32</v>
      </c>
      <c r="Y154" s="69">
        <f t="shared" si="26"/>
        <v>66.9385946622185</v>
      </c>
    </row>
    <row r="155" spans="1:25" ht="32.25" customHeight="1" outlineLevel="6" thickBot="1">
      <c r="A155" s="32" t="s">
        <v>115</v>
      </c>
      <c r="B155" s="19">
        <v>951</v>
      </c>
      <c r="C155" s="14" t="s">
        <v>114</v>
      </c>
      <c r="D155" s="14" t="s">
        <v>6</v>
      </c>
      <c r="E155" s="14" t="s">
        <v>5</v>
      </c>
      <c r="F155" s="14"/>
      <c r="G155" s="33">
        <f>G156</f>
        <v>200</v>
      </c>
      <c r="H155" s="33" t="e">
        <f>H156+#REF!</f>
        <v>#REF!</v>
      </c>
      <c r="I155" s="33" t="e">
        <f>I156+#REF!</f>
        <v>#REF!</v>
      </c>
      <c r="J155" s="33" t="e">
        <f>J156+#REF!</f>
        <v>#REF!</v>
      </c>
      <c r="K155" s="33" t="e">
        <f>K156+#REF!</f>
        <v>#REF!</v>
      </c>
      <c r="L155" s="33" t="e">
        <f>L156+#REF!</f>
        <v>#REF!</v>
      </c>
      <c r="M155" s="33" t="e">
        <f>M156+#REF!</f>
        <v>#REF!</v>
      </c>
      <c r="N155" s="33" t="e">
        <f>N156+#REF!</f>
        <v>#REF!</v>
      </c>
      <c r="O155" s="33" t="e">
        <f>O156+#REF!</f>
        <v>#REF!</v>
      </c>
      <c r="P155" s="33" t="e">
        <f>P156+#REF!</f>
        <v>#REF!</v>
      </c>
      <c r="Q155" s="33" t="e">
        <f>Q156+#REF!</f>
        <v>#REF!</v>
      </c>
      <c r="R155" s="33" t="e">
        <f>R156+#REF!</f>
        <v>#REF!</v>
      </c>
      <c r="S155" s="33" t="e">
        <f>S156+#REF!</f>
        <v>#REF!</v>
      </c>
      <c r="T155" s="33" t="e">
        <f>T156+#REF!</f>
        <v>#REF!</v>
      </c>
      <c r="U155" s="33" t="e">
        <f>U156+#REF!</f>
        <v>#REF!</v>
      </c>
      <c r="V155" s="33" t="e">
        <f>V156+#REF!</f>
        <v>#REF!</v>
      </c>
      <c r="W155" s="33" t="e">
        <f>W156+#REF!</f>
        <v>#REF!</v>
      </c>
      <c r="X155" s="83" t="e">
        <f>X156+#REF!</f>
        <v>#REF!</v>
      </c>
      <c r="Y155" s="69" t="e">
        <f t="shared" si="26"/>
        <v>#REF!</v>
      </c>
    </row>
    <row r="156" spans="1:25" ht="63.75" customHeight="1" outlineLevel="3" thickBot="1">
      <c r="A156" s="34" t="s">
        <v>65</v>
      </c>
      <c r="B156" s="20">
        <v>951</v>
      </c>
      <c r="C156" s="9" t="s">
        <v>18</v>
      </c>
      <c r="D156" s="9" t="s">
        <v>6</v>
      </c>
      <c r="E156" s="9" t="s">
        <v>5</v>
      </c>
      <c r="F156" s="9"/>
      <c r="G156" s="35">
        <f>G157</f>
        <v>200</v>
      </c>
      <c r="H156" s="35">
        <f aca="true" t="shared" si="27" ref="H156:X158">H157</f>
        <v>0</v>
      </c>
      <c r="I156" s="35">
        <f t="shared" si="27"/>
        <v>0</v>
      </c>
      <c r="J156" s="35">
        <f t="shared" si="27"/>
        <v>0</v>
      </c>
      <c r="K156" s="35">
        <f t="shared" si="27"/>
        <v>0</v>
      </c>
      <c r="L156" s="35">
        <f t="shared" si="27"/>
        <v>0</v>
      </c>
      <c r="M156" s="35">
        <f t="shared" si="27"/>
        <v>0</v>
      </c>
      <c r="N156" s="35">
        <f t="shared" si="27"/>
        <v>0</v>
      </c>
      <c r="O156" s="35">
        <f t="shared" si="27"/>
        <v>0</v>
      </c>
      <c r="P156" s="35">
        <f t="shared" si="27"/>
        <v>0</v>
      </c>
      <c r="Q156" s="35">
        <f t="shared" si="27"/>
        <v>0</v>
      </c>
      <c r="R156" s="35">
        <f t="shared" si="27"/>
        <v>0</v>
      </c>
      <c r="S156" s="35">
        <f t="shared" si="27"/>
        <v>0</v>
      </c>
      <c r="T156" s="35">
        <f t="shared" si="27"/>
        <v>0</v>
      </c>
      <c r="U156" s="35">
        <f t="shared" si="27"/>
        <v>0</v>
      </c>
      <c r="V156" s="35">
        <f t="shared" si="27"/>
        <v>0</v>
      </c>
      <c r="W156" s="35">
        <f t="shared" si="27"/>
        <v>0</v>
      </c>
      <c r="X156" s="76">
        <f t="shared" si="27"/>
        <v>67.348</v>
      </c>
      <c r="Y156" s="69">
        <f t="shared" si="26"/>
        <v>33.674</v>
      </c>
    </row>
    <row r="157" spans="1:25" ht="18.75" customHeight="1" outlineLevel="3" thickBot="1">
      <c r="A157" s="36" t="s">
        <v>97</v>
      </c>
      <c r="B157" s="21">
        <v>951</v>
      </c>
      <c r="C157" s="11" t="s">
        <v>18</v>
      </c>
      <c r="D157" s="11" t="s">
        <v>96</v>
      </c>
      <c r="E157" s="11" t="s">
        <v>5</v>
      </c>
      <c r="F157" s="11"/>
      <c r="G157" s="37">
        <f>G158</f>
        <v>200</v>
      </c>
      <c r="H157" s="37">
        <f t="shared" si="27"/>
        <v>0</v>
      </c>
      <c r="I157" s="37">
        <f t="shared" si="27"/>
        <v>0</v>
      </c>
      <c r="J157" s="37">
        <f t="shared" si="27"/>
        <v>0</v>
      </c>
      <c r="K157" s="37">
        <f t="shared" si="27"/>
        <v>0</v>
      </c>
      <c r="L157" s="37">
        <f t="shared" si="27"/>
        <v>0</v>
      </c>
      <c r="M157" s="37">
        <f t="shared" si="27"/>
        <v>0</v>
      </c>
      <c r="N157" s="37">
        <f t="shared" si="27"/>
        <v>0</v>
      </c>
      <c r="O157" s="37">
        <f t="shared" si="27"/>
        <v>0</v>
      </c>
      <c r="P157" s="37">
        <f t="shared" si="27"/>
        <v>0</v>
      </c>
      <c r="Q157" s="37">
        <f t="shared" si="27"/>
        <v>0</v>
      </c>
      <c r="R157" s="37">
        <f t="shared" si="27"/>
        <v>0</v>
      </c>
      <c r="S157" s="37">
        <f t="shared" si="27"/>
        <v>0</v>
      </c>
      <c r="T157" s="37">
        <f t="shared" si="27"/>
        <v>0</v>
      </c>
      <c r="U157" s="37">
        <f t="shared" si="27"/>
        <v>0</v>
      </c>
      <c r="V157" s="37">
        <f t="shared" si="27"/>
        <v>0</v>
      </c>
      <c r="W157" s="37">
        <f t="shared" si="27"/>
        <v>0</v>
      </c>
      <c r="X157" s="77">
        <f t="shared" si="27"/>
        <v>67.348</v>
      </c>
      <c r="Y157" s="69">
        <f t="shared" si="26"/>
        <v>33.674</v>
      </c>
    </row>
    <row r="158" spans="1:25" ht="47.25" customHeight="1" outlineLevel="4" thickBot="1">
      <c r="A158" s="38" t="s">
        <v>66</v>
      </c>
      <c r="B158" s="22">
        <v>951</v>
      </c>
      <c r="C158" s="6" t="s">
        <v>18</v>
      </c>
      <c r="D158" s="6" t="s">
        <v>19</v>
      </c>
      <c r="E158" s="6" t="s">
        <v>5</v>
      </c>
      <c r="F158" s="6"/>
      <c r="G158" s="39">
        <f>G159</f>
        <v>200</v>
      </c>
      <c r="H158" s="39">
        <f t="shared" si="27"/>
        <v>0</v>
      </c>
      <c r="I158" s="39">
        <f t="shared" si="27"/>
        <v>0</v>
      </c>
      <c r="J158" s="39">
        <f t="shared" si="27"/>
        <v>0</v>
      </c>
      <c r="K158" s="39">
        <f t="shared" si="27"/>
        <v>0</v>
      </c>
      <c r="L158" s="39">
        <f t="shared" si="27"/>
        <v>0</v>
      </c>
      <c r="M158" s="39">
        <f t="shared" si="27"/>
        <v>0</v>
      </c>
      <c r="N158" s="39">
        <f t="shared" si="27"/>
        <v>0</v>
      </c>
      <c r="O158" s="39">
        <f t="shared" si="27"/>
        <v>0</v>
      </c>
      <c r="P158" s="39">
        <f t="shared" si="27"/>
        <v>0</v>
      </c>
      <c r="Q158" s="39">
        <f t="shared" si="27"/>
        <v>0</v>
      </c>
      <c r="R158" s="39">
        <f t="shared" si="27"/>
        <v>0</v>
      </c>
      <c r="S158" s="39">
        <f t="shared" si="27"/>
        <v>0</v>
      </c>
      <c r="T158" s="39">
        <f t="shared" si="27"/>
        <v>0</v>
      </c>
      <c r="U158" s="39">
        <f t="shared" si="27"/>
        <v>0</v>
      </c>
      <c r="V158" s="39">
        <f t="shared" si="27"/>
        <v>0</v>
      </c>
      <c r="W158" s="39">
        <f t="shared" si="27"/>
        <v>0</v>
      </c>
      <c r="X158" s="78">
        <f t="shared" si="27"/>
        <v>67.348</v>
      </c>
      <c r="Y158" s="69">
        <f t="shared" si="26"/>
        <v>33.674</v>
      </c>
    </row>
    <row r="159" spans="1:25" ht="32.25" outlineLevel="5" thickBot="1">
      <c r="A159" s="5" t="s">
        <v>219</v>
      </c>
      <c r="B159" s="22">
        <v>951</v>
      </c>
      <c r="C159" s="6" t="s">
        <v>18</v>
      </c>
      <c r="D159" s="6" t="s">
        <v>19</v>
      </c>
      <c r="E159" s="6" t="s">
        <v>213</v>
      </c>
      <c r="F159" s="6"/>
      <c r="G159" s="39">
        <f>G161+G160</f>
        <v>200</v>
      </c>
      <c r="H159" s="29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54"/>
      <c r="X159" s="75">
        <v>67.348</v>
      </c>
      <c r="Y159" s="69">
        <f t="shared" si="26"/>
        <v>33.674</v>
      </c>
    </row>
    <row r="160" spans="1:25" ht="32.25" outlineLevel="5" thickBot="1">
      <c r="A160" s="105" t="s">
        <v>220</v>
      </c>
      <c r="B160" s="109">
        <v>951</v>
      </c>
      <c r="C160" s="110" t="s">
        <v>18</v>
      </c>
      <c r="D160" s="110" t="s">
        <v>19</v>
      </c>
      <c r="E160" s="110" t="s">
        <v>214</v>
      </c>
      <c r="F160" s="110"/>
      <c r="G160" s="111">
        <v>26</v>
      </c>
      <c r="H160" s="65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85"/>
      <c r="Y160" s="69"/>
    </row>
    <row r="161" spans="1:25" ht="32.25" outlineLevel="5" thickBot="1">
      <c r="A161" s="105" t="s">
        <v>221</v>
      </c>
      <c r="B161" s="109">
        <v>951</v>
      </c>
      <c r="C161" s="110" t="s">
        <v>18</v>
      </c>
      <c r="D161" s="110" t="s">
        <v>19</v>
      </c>
      <c r="E161" s="110" t="s">
        <v>215</v>
      </c>
      <c r="F161" s="110"/>
      <c r="G161" s="111">
        <v>174</v>
      </c>
      <c r="H161" s="65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85"/>
      <c r="Y161" s="69"/>
    </row>
    <row r="162" spans="1:25" ht="19.5" outlineLevel="6" thickBot="1">
      <c r="A162" s="32" t="s">
        <v>113</v>
      </c>
      <c r="B162" s="19">
        <v>951</v>
      </c>
      <c r="C162" s="14" t="s">
        <v>112</v>
      </c>
      <c r="D162" s="14" t="s">
        <v>6</v>
      </c>
      <c r="E162" s="14" t="s">
        <v>5</v>
      </c>
      <c r="F162" s="14"/>
      <c r="G162" s="33">
        <f>G164+G169</f>
        <v>6130</v>
      </c>
      <c r="H162" s="33" t="e">
        <f aca="true" t="shared" si="28" ref="H162:X162">H164+H169</f>
        <v>#REF!</v>
      </c>
      <c r="I162" s="33" t="e">
        <f t="shared" si="28"/>
        <v>#REF!</v>
      </c>
      <c r="J162" s="33" t="e">
        <f t="shared" si="28"/>
        <v>#REF!</v>
      </c>
      <c r="K162" s="33" t="e">
        <f t="shared" si="28"/>
        <v>#REF!</v>
      </c>
      <c r="L162" s="33" t="e">
        <f t="shared" si="28"/>
        <v>#REF!</v>
      </c>
      <c r="M162" s="33" t="e">
        <f t="shared" si="28"/>
        <v>#REF!</v>
      </c>
      <c r="N162" s="33" t="e">
        <f t="shared" si="28"/>
        <v>#REF!</v>
      </c>
      <c r="O162" s="33" t="e">
        <f t="shared" si="28"/>
        <v>#REF!</v>
      </c>
      <c r="P162" s="33" t="e">
        <f t="shared" si="28"/>
        <v>#REF!</v>
      </c>
      <c r="Q162" s="33" t="e">
        <f t="shared" si="28"/>
        <v>#REF!</v>
      </c>
      <c r="R162" s="33" t="e">
        <f t="shared" si="28"/>
        <v>#REF!</v>
      </c>
      <c r="S162" s="33" t="e">
        <f t="shared" si="28"/>
        <v>#REF!</v>
      </c>
      <c r="T162" s="33" t="e">
        <f t="shared" si="28"/>
        <v>#REF!</v>
      </c>
      <c r="U162" s="33" t="e">
        <f t="shared" si="28"/>
        <v>#REF!</v>
      </c>
      <c r="V162" s="33" t="e">
        <f t="shared" si="28"/>
        <v>#REF!</v>
      </c>
      <c r="W162" s="33" t="e">
        <f t="shared" si="28"/>
        <v>#REF!</v>
      </c>
      <c r="X162" s="83" t="e">
        <f t="shared" si="28"/>
        <v>#REF!</v>
      </c>
      <c r="Y162" s="69" t="e">
        <f>X162/G162*100</f>
        <v>#REF!</v>
      </c>
    </row>
    <row r="163" spans="1:25" ht="19.5" outlineLevel="6" thickBot="1">
      <c r="A163" s="36" t="s">
        <v>71</v>
      </c>
      <c r="B163" s="20">
        <v>952</v>
      </c>
      <c r="C163" s="91" t="s">
        <v>112</v>
      </c>
      <c r="D163" s="91" t="s">
        <v>6</v>
      </c>
      <c r="E163" s="91" t="s">
        <v>5</v>
      </c>
      <c r="F163" s="91"/>
      <c r="G163" s="153">
        <f>G165+G181</f>
        <v>5355</v>
      </c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83"/>
      <c r="Y163" s="69"/>
    </row>
    <row r="164" spans="1:25" ht="16.5" outlineLevel="6" thickBot="1">
      <c r="A164" s="41" t="s">
        <v>160</v>
      </c>
      <c r="B164" s="20">
        <v>951</v>
      </c>
      <c r="C164" s="9" t="s">
        <v>129</v>
      </c>
      <c r="D164" s="9" t="s">
        <v>6</v>
      </c>
      <c r="E164" s="9" t="s">
        <v>5</v>
      </c>
      <c r="F164" s="9"/>
      <c r="G164" s="35">
        <f>G165</f>
        <v>1700</v>
      </c>
      <c r="H164" s="35">
        <f aca="true" t="shared" si="29" ref="H164:X165">H165</f>
        <v>0</v>
      </c>
      <c r="I164" s="35">
        <f t="shared" si="29"/>
        <v>0</v>
      </c>
      <c r="J164" s="35">
        <f t="shared" si="29"/>
        <v>0</v>
      </c>
      <c r="K164" s="35">
        <f t="shared" si="29"/>
        <v>0</v>
      </c>
      <c r="L164" s="35">
        <f t="shared" si="29"/>
        <v>0</v>
      </c>
      <c r="M164" s="35">
        <f t="shared" si="29"/>
        <v>0</v>
      </c>
      <c r="N164" s="35">
        <f t="shared" si="29"/>
        <v>0</v>
      </c>
      <c r="O164" s="35">
        <f t="shared" si="29"/>
        <v>0</v>
      </c>
      <c r="P164" s="35">
        <f t="shared" si="29"/>
        <v>0</v>
      </c>
      <c r="Q164" s="35">
        <f t="shared" si="29"/>
        <v>0</v>
      </c>
      <c r="R164" s="35">
        <f t="shared" si="29"/>
        <v>0</v>
      </c>
      <c r="S164" s="35">
        <f t="shared" si="29"/>
        <v>0</v>
      </c>
      <c r="T164" s="35">
        <f t="shared" si="29"/>
        <v>0</v>
      </c>
      <c r="U164" s="35">
        <f t="shared" si="29"/>
        <v>0</v>
      </c>
      <c r="V164" s="35">
        <f t="shared" si="29"/>
        <v>0</v>
      </c>
      <c r="W164" s="35">
        <f t="shared" si="29"/>
        <v>0</v>
      </c>
      <c r="X164" s="76">
        <f t="shared" si="29"/>
        <v>0</v>
      </c>
      <c r="Y164" s="69">
        <f>X164/G164*100</f>
        <v>0</v>
      </c>
    </row>
    <row r="165" spans="1:25" ht="16.5" outlineLevel="6" thickBot="1">
      <c r="A165" s="36" t="s">
        <v>71</v>
      </c>
      <c r="B165" s="21">
        <v>951</v>
      </c>
      <c r="C165" s="11" t="s">
        <v>129</v>
      </c>
      <c r="D165" s="11" t="s">
        <v>24</v>
      </c>
      <c r="E165" s="11" t="s">
        <v>5</v>
      </c>
      <c r="F165" s="11"/>
      <c r="G165" s="37">
        <f>G166</f>
        <v>1700</v>
      </c>
      <c r="H165" s="37">
        <f t="shared" si="29"/>
        <v>0</v>
      </c>
      <c r="I165" s="37">
        <f t="shared" si="29"/>
        <v>0</v>
      </c>
      <c r="J165" s="37">
        <f t="shared" si="29"/>
        <v>0</v>
      </c>
      <c r="K165" s="37">
        <f t="shared" si="29"/>
        <v>0</v>
      </c>
      <c r="L165" s="37">
        <f t="shared" si="29"/>
        <v>0</v>
      </c>
      <c r="M165" s="37">
        <f t="shared" si="29"/>
        <v>0</v>
      </c>
      <c r="N165" s="37">
        <f t="shared" si="29"/>
        <v>0</v>
      </c>
      <c r="O165" s="37">
        <f t="shared" si="29"/>
        <v>0</v>
      </c>
      <c r="P165" s="37">
        <f t="shared" si="29"/>
        <v>0</v>
      </c>
      <c r="Q165" s="37">
        <f t="shared" si="29"/>
        <v>0</v>
      </c>
      <c r="R165" s="37">
        <f t="shared" si="29"/>
        <v>0</v>
      </c>
      <c r="S165" s="37">
        <f t="shared" si="29"/>
        <v>0</v>
      </c>
      <c r="T165" s="37">
        <f t="shared" si="29"/>
        <v>0</v>
      </c>
      <c r="U165" s="37">
        <f t="shared" si="29"/>
        <v>0</v>
      </c>
      <c r="V165" s="37">
        <f t="shared" si="29"/>
        <v>0</v>
      </c>
      <c r="W165" s="37">
        <f t="shared" si="29"/>
        <v>0</v>
      </c>
      <c r="X165" s="77">
        <f t="shared" si="29"/>
        <v>0</v>
      </c>
      <c r="Y165" s="69">
        <f>X165/G165*100</f>
        <v>0</v>
      </c>
    </row>
    <row r="166" spans="1:25" ht="48" outlineLevel="6" thickBot="1">
      <c r="A166" s="112" t="s">
        <v>244</v>
      </c>
      <c r="B166" s="107">
        <v>951</v>
      </c>
      <c r="C166" s="108" t="s">
        <v>129</v>
      </c>
      <c r="D166" s="108" t="s">
        <v>243</v>
      </c>
      <c r="E166" s="108" t="s">
        <v>5</v>
      </c>
      <c r="F166" s="108"/>
      <c r="G166" s="40">
        <f>G167</f>
        <v>1700</v>
      </c>
      <c r="H166" s="29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54"/>
      <c r="X166" s="75">
        <v>0</v>
      </c>
      <c r="Y166" s="69">
        <f>X166/G166*100</f>
        <v>0</v>
      </c>
    </row>
    <row r="167" spans="1:25" ht="32.25" outlineLevel="6" thickBot="1">
      <c r="A167" s="5" t="s">
        <v>219</v>
      </c>
      <c r="B167" s="22">
        <v>951</v>
      </c>
      <c r="C167" s="6" t="s">
        <v>129</v>
      </c>
      <c r="D167" s="6" t="s">
        <v>243</v>
      </c>
      <c r="E167" s="6" t="s">
        <v>213</v>
      </c>
      <c r="F167" s="6"/>
      <c r="G167" s="39">
        <f>G168</f>
        <v>1700</v>
      </c>
      <c r="H167" s="65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85"/>
      <c r="Y167" s="69"/>
    </row>
    <row r="168" spans="1:25" ht="32.25" outlineLevel="6" thickBot="1">
      <c r="A168" s="105" t="s">
        <v>221</v>
      </c>
      <c r="B168" s="109">
        <v>951</v>
      </c>
      <c r="C168" s="110" t="s">
        <v>129</v>
      </c>
      <c r="D168" s="110" t="s">
        <v>243</v>
      </c>
      <c r="E168" s="110" t="s">
        <v>215</v>
      </c>
      <c r="F168" s="110"/>
      <c r="G168" s="111">
        <v>1700</v>
      </c>
      <c r="H168" s="65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85"/>
      <c r="Y168" s="69"/>
    </row>
    <row r="169" spans="1:25" ht="16.5" outlineLevel="3" thickBot="1">
      <c r="A169" s="34" t="s">
        <v>67</v>
      </c>
      <c r="B169" s="20">
        <v>951</v>
      </c>
      <c r="C169" s="9" t="s">
        <v>20</v>
      </c>
      <c r="D169" s="9" t="s">
        <v>6</v>
      </c>
      <c r="E169" s="9" t="s">
        <v>5</v>
      </c>
      <c r="F169" s="9"/>
      <c r="G169" s="35">
        <f>G170+G173+G181+G178</f>
        <v>4430</v>
      </c>
      <c r="H169" s="35" t="e">
        <f>H170+H173+H181+#REF!</f>
        <v>#REF!</v>
      </c>
      <c r="I169" s="35" t="e">
        <f>I170+I173+I181+#REF!</f>
        <v>#REF!</v>
      </c>
      <c r="J169" s="35" t="e">
        <f>J170+J173+J181+#REF!</f>
        <v>#REF!</v>
      </c>
      <c r="K169" s="35" t="e">
        <f>K170+K173+K181+#REF!</f>
        <v>#REF!</v>
      </c>
      <c r="L169" s="35" t="e">
        <f>L170+L173+L181+#REF!</f>
        <v>#REF!</v>
      </c>
      <c r="M169" s="35" t="e">
        <f>M170+M173+M181+#REF!</f>
        <v>#REF!</v>
      </c>
      <c r="N169" s="35" t="e">
        <f>N170+N173+N181+#REF!</f>
        <v>#REF!</v>
      </c>
      <c r="O169" s="35" t="e">
        <f>O170+O173+O181+#REF!</f>
        <v>#REF!</v>
      </c>
      <c r="P169" s="35" t="e">
        <f>P170+P173+P181+#REF!</f>
        <v>#REF!</v>
      </c>
      <c r="Q169" s="35" t="e">
        <f>Q170+Q173+Q181+#REF!</f>
        <v>#REF!</v>
      </c>
      <c r="R169" s="35" t="e">
        <f>R170+R173+R181+#REF!</f>
        <v>#REF!</v>
      </c>
      <c r="S169" s="35" t="e">
        <f>S170+S173+S181+#REF!</f>
        <v>#REF!</v>
      </c>
      <c r="T169" s="35" t="e">
        <f>T170+T173+T181+#REF!</f>
        <v>#REF!</v>
      </c>
      <c r="U169" s="35" t="e">
        <f>U170+U173+U181+#REF!</f>
        <v>#REF!</v>
      </c>
      <c r="V169" s="35" t="e">
        <f>V170+V173+V181+#REF!</f>
        <v>#REF!</v>
      </c>
      <c r="W169" s="35" t="e">
        <f>W170+W173+W181+#REF!</f>
        <v>#REF!</v>
      </c>
      <c r="X169" s="76" t="e">
        <f>X170+X173+X181+#REF!</f>
        <v>#REF!</v>
      </c>
      <c r="Y169" s="69" t="e">
        <f>X169/G169*100</f>
        <v>#REF!</v>
      </c>
    </row>
    <row r="170" spans="1:25" ht="33" customHeight="1" outlineLevel="4" thickBot="1">
      <c r="A170" s="36" t="s">
        <v>68</v>
      </c>
      <c r="B170" s="21">
        <v>951</v>
      </c>
      <c r="C170" s="11" t="s">
        <v>20</v>
      </c>
      <c r="D170" s="11" t="s">
        <v>21</v>
      </c>
      <c r="E170" s="11" t="s">
        <v>5</v>
      </c>
      <c r="F170" s="11"/>
      <c r="G170" s="37">
        <f>G171</f>
        <v>0</v>
      </c>
      <c r="H170" s="37">
        <f aca="true" t="shared" si="30" ref="H170:X170">H171</f>
        <v>0</v>
      </c>
      <c r="I170" s="37">
        <f t="shared" si="30"/>
        <v>0</v>
      </c>
      <c r="J170" s="37">
        <f t="shared" si="30"/>
        <v>0</v>
      </c>
      <c r="K170" s="37">
        <f t="shared" si="30"/>
        <v>0</v>
      </c>
      <c r="L170" s="37">
        <f t="shared" si="30"/>
        <v>0</v>
      </c>
      <c r="M170" s="37">
        <f t="shared" si="30"/>
        <v>0</v>
      </c>
      <c r="N170" s="37">
        <f t="shared" si="30"/>
        <v>0</v>
      </c>
      <c r="O170" s="37">
        <f t="shared" si="30"/>
        <v>0</v>
      </c>
      <c r="P170" s="37">
        <f t="shared" si="30"/>
        <v>0</v>
      </c>
      <c r="Q170" s="37">
        <f t="shared" si="30"/>
        <v>0</v>
      </c>
      <c r="R170" s="37">
        <f t="shared" si="30"/>
        <v>0</v>
      </c>
      <c r="S170" s="37">
        <f t="shared" si="30"/>
        <v>0</v>
      </c>
      <c r="T170" s="37">
        <f t="shared" si="30"/>
        <v>0</v>
      </c>
      <c r="U170" s="37">
        <f t="shared" si="30"/>
        <v>0</v>
      </c>
      <c r="V170" s="37">
        <f t="shared" si="30"/>
        <v>0</v>
      </c>
      <c r="W170" s="37">
        <f t="shared" si="30"/>
        <v>0</v>
      </c>
      <c r="X170" s="77">
        <f t="shared" si="30"/>
        <v>2675.999</v>
      </c>
      <c r="Y170" s="69" t="e">
        <f>X170/G170*100</f>
        <v>#DIV/0!</v>
      </c>
    </row>
    <row r="171" spans="1:25" ht="32.25" outlineLevel="5" thickBot="1">
      <c r="A171" s="5" t="s">
        <v>219</v>
      </c>
      <c r="B171" s="22">
        <v>951</v>
      </c>
      <c r="C171" s="6" t="s">
        <v>20</v>
      </c>
      <c r="D171" s="6" t="s">
        <v>21</v>
      </c>
      <c r="E171" s="6" t="s">
        <v>213</v>
      </c>
      <c r="F171" s="6"/>
      <c r="G171" s="39">
        <f>G172</f>
        <v>0</v>
      </c>
      <c r="H171" s="29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54"/>
      <c r="X171" s="75">
        <v>2675.999</v>
      </c>
      <c r="Y171" s="69" t="e">
        <f>X171/G171*100</f>
        <v>#DIV/0!</v>
      </c>
    </row>
    <row r="172" spans="1:25" ht="32.25" outlineLevel="5" thickBot="1">
      <c r="A172" s="105" t="s">
        <v>221</v>
      </c>
      <c r="B172" s="109">
        <v>951</v>
      </c>
      <c r="C172" s="110" t="s">
        <v>20</v>
      </c>
      <c r="D172" s="110" t="s">
        <v>21</v>
      </c>
      <c r="E172" s="110" t="s">
        <v>215</v>
      </c>
      <c r="F172" s="110"/>
      <c r="G172" s="111">
        <v>0</v>
      </c>
      <c r="H172" s="65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85"/>
      <c r="Y172" s="69"/>
    </row>
    <row r="173" spans="1:25" ht="32.25" customHeight="1" outlineLevel="6" thickBot="1">
      <c r="A173" s="36" t="s">
        <v>98</v>
      </c>
      <c r="B173" s="21">
        <v>951</v>
      </c>
      <c r="C173" s="11" t="s">
        <v>20</v>
      </c>
      <c r="D173" s="11" t="s">
        <v>99</v>
      </c>
      <c r="E173" s="11" t="s">
        <v>5</v>
      </c>
      <c r="F173" s="11"/>
      <c r="G173" s="37">
        <f>G174</f>
        <v>570</v>
      </c>
      <c r="H173" s="37">
        <f aca="true" t="shared" si="31" ref="H173:X174">H174</f>
        <v>0</v>
      </c>
      <c r="I173" s="37">
        <f t="shared" si="31"/>
        <v>0</v>
      </c>
      <c r="J173" s="37">
        <f t="shared" si="31"/>
        <v>0</v>
      </c>
      <c r="K173" s="37">
        <f t="shared" si="31"/>
        <v>0</v>
      </c>
      <c r="L173" s="37">
        <f t="shared" si="31"/>
        <v>0</v>
      </c>
      <c r="M173" s="37">
        <f t="shared" si="31"/>
        <v>0</v>
      </c>
      <c r="N173" s="37">
        <f t="shared" si="31"/>
        <v>0</v>
      </c>
      <c r="O173" s="37">
        <f t="shared" si="31"/>
        <v>0</v>
      </c>
      <c r="P173" s="37">
        <f t="shared" si="31"/>
        <v>0</v>
      </c>
      <c r="Q173" s="37">
        <f t="shared" si="31"/>
        <v>0</v>
      </c>
      <c r="R173" s="37">
        <f t="shared" si="31"/>
        <v>0</v>
      </c>
      <c r="S173" s="37">
        <f t="shared" si="31"/>
        <v>0</v>
      </c>
      <c r="T173" s="37">
        <f t="shared" si="31"/>
        <v>0</v>
      </c>
      <c r="U173" s="37">
        <f t="shared" si="31"/>
        <v>0</v>
      </c>
      <c r="V173" s="37">
        <f t="shared" si="31"/>
        <v>0</v>
      </c>
      <c r="W173" s="37">
        <f t="shared" si="31"/>
        <v>0</v>
      </c>
      <c r="X173" s="77">
        <f t="shared" si="31"/>
        <v>110.26701</v>
      </c>
      <c r="Y173" s="69">
        <f>X173/G173*100</f>
        <v>19.34508947368421</v>
      </c>
    </row>
    <row r="174" spans="1:25" ht="32.25" outlineLevel="4" thickBot="1">
      <c r="A174" s="106" t="s">
        <v>69</v>
      </c>
      <c r="B174" s="107">
        <v>951</v>
      </c>
      <c r="C174" s="108" t="s">
        <v>20</v>
      </c>
      <c r="D174" s="108" t="s">
        <v>22</v>
      </c>
      <c r="E174" s="108" t="s">
        <v>5</v>
      </c>
      <c r="F174" s="108"/>
      <c r="G174" s="40">
        <f>G175+G177</f>
        <v>570</v>
      </c>
      <c r="H174" s="39">
        <f t="shared" si="31"/>
        <v>0</v>
      </c>
      <c r="I174" s="39">
        <f t="shared" si="31"/>
        <v>0</v>
      </c>
      <c r="J174" s="39">
        <f t="shared" si="31"/>
        <v>0</v>
      </c>
      <c r="K174" s="39">
        <f t="shared" si="31"/>
        <v>0</v>
      </c>
      <c r="L174" s="39">
        <f t="shared" si="31"/>
        <v>0</v>
      </c>
      <c r="M174" s="39">
        <f t="shared" si="31"/>
        <v>0</v>
      </c>
      <c r="N174" s="39">
        <f t="shared" si="31"/>
        <v>0</v>
      </c>
      <c r="O174" s="39">
        <f t="shared" si="31"/>
        <v>0</v>
      </c>
      <c r="P174" s="39">
        <f t="shared" si="31"/>
        <v>0</v>
      </c>
      <c r="Q174" s="39">
        <f t="shared" si="31"/>
        <v>0</v>
      </c>
      <c r="R174" s="39">
        <f t="shared" si="31"/>
        <v>0</v>
      </c>
      <c r="S174" s="39">
        <f t="shared" si="31"/>
        <v>0</v>
      </c>
      <c r="T174" s="39">
        <f t="shared" si="31"/>
        <v>0</v>
      </c>
      <c r="U174" s="39">
        <f t="shared" si="31"/>
        <v>0</v>
      </c>
      <c r="V174" s="39">
        <f t="shared" si="31"/>
        <v>0</v>
      </c>
      <c r="W174" s="39">
        <f t="shared" si="31"/>
        <v>0</v>
      </c>
      <c r="X174" s="78">
        <f t="shared" si="31"/>
        <v>110.26701</v>
      </c>
      <c r="Y174" s="69">
        <f>X174/G174*100</f>
        <v>19.34508947368421</v>
      </c>
    </row>
    <row r="175" spans="1:25" ht="32.25" outlineLevel="5" thickBot="1">
      <c r="A175" s="5" t="s">
        <v>219</v>
      </c>
      <c r="B175" s="22">
        <v>951</v>
      </c>
      <c r="C175" s="6" t="s">
        <v>20</v>
      </c>
      <c r="D175" s="6" t="s">
        <v>22</v>
      </c>
      <c r="E175" s="6" t="s">
        <v>213</v>
      </c>
      <c r="F175" s="6"/>
      <c r="G175" s="39">
        <f>G176</f>
        <v>300</v>
      </c>
      <c r="H175" s="29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54"/>
      <c r="X175" s="75">
        <v>110.26701</v>
      </c>
      <c r="Y175" s="69">
        <f>X175/G175*100</f>
        <v>36.75567</v>
      </c>
    </row>
    <row r="176" spans="1:25" ht="32.25" outlineLevel="5" thickBot="1">
      <c r="A176" s="105" t="s">
        <v>221</v>
      </c>
      <c r="B176" s="109">
        <v>951</v>
      </c>
      <c r="C176" s="110" t="s">
        <v>20</v>
      </c>
      <c r="D176" s="110" t="s">
        <v>22</v>
      </c>
      <c r="E176" s="110" t="s">
        <v>215</v>
      </c>
      <c r="F176" s="110"/>
      <c r="G176" s="111">
        <v>300</v>
      </c>
      <c r="H176" s="29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54"/>
      <c r="X176" s="75"/>
      <c r="Y176" s="69"/>
    </row>
    <row r="177" spans="1:25" ht="16.5" outlineLevel="5" thickBot="1">
      <c r="A177" s="5" t="s">
        <v>255</v>
      </c>
      <c r="B177" s="22">
        <v>951</v>
      </c>
      <c r="C177" s="6" t="s">
        <v>20</v>
      </c>
      <c r="D177" s="6" t="s">
        <v>22</v>
      </c>
      <c r="E177" s="6" t="s">
        <v>253</v>
      </c>
      <c r="F177" s="6"/>
      <c r="G177" s="7">
        <v>270</v>
      </c>
      <c r="H177" s="65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85"/>
      <c r="Y177" s="69"/>
    </row>
    <row r="178" spans="1:25" ht="16.5" outlineLevel="5" thickBot="1">
      <c r="A178" s="13" t="s">
        <v>119</v>
      </c>
      <c r="B178" s="20">
        <v>951</v>
      </c>
      <c r="C178" s="9" t="s">
        <v>20</v>
      </c>
      <c r="D178" s="9" t="s">
        <v>118</v>
      </c>
      <c r="E178" s="9" t="s">
        <v>5</v>
      </c>
      <c r="F178" s="110"/>
      <c r="G178" s="35">
        <f>G179</f>
        <v>205</v>
      </c>
      <c r="H178" s="65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85"/>
      <c r="Y178" s="69"/>
    </row>
    <row r="179" spans="1:25" ht="32.25" outlineLevel="5" thickBot="1">
      <c r="A179" s="164" t="s">
        <v>337</v>
      </c>
      <c r="B179" s="107">
        <v>951</v>
      </c>
      <c r="C179" s="108" t="s">
        <v>20</v>
      </c>
      <c r="D179" s="108" t="s">
        <v>338</v>
      </c>
      <c r="E179" s="108" t="s">
        <v>5</v>
      </c>
      <c r="F179" s="110"/>
      <c r="G179" s="40">
        <f>G180</f>
        <v>205</v>
      </c>
      <c r="H179" s="65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85"/>
      <c r="Y179" s="69"/>
    </row>
    <row r="180" spans="1:25" ht="32.25" outlineLevel="5" thickBot="1">
      <c r="A180" s="5" t="s">
        <v>249</v>
      </c>
      <c r="B180" s="22">
        <v>951</v>
      </c>
      <c r="C180" s="6" t="s">
        <v>20</v>
      </c>
      <c r="D180" s="6" t="s">
        <v>338</v>
      </c>
      <c r="E180" s="6" t="s">
        <v>246</v>
      </c>
      <c r="F180" s="110"/>
      <c r="G180" s="39">
        <v>205</v>
      </c>
      <c r="H180" s="65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85"/>
      <c r="Y180" s="69"/>
    </row>
    <row r="181" spans="1:25" ht="16.5" outlineLevel="5" thickBot="1">
      <c r="A181" s="36" t="s">
        <v>71</v>
      </c>
      <c r="B181" s="21">
        <v>951</v>
      </c>
      <c r="C181" s="9" t="s">
        <v>20</v>
      </c>
      <c r="D181" s="9" t="s">
        <v>24</v>
      </c>
      <c r="E181" s="9" t="s">
        <v>5</v>
      </c>
      <c r="F181" s="9"/>
      <c r="G181" s="35">
        <f>G182+G189+G186</f>
        <v>3655</v>
      </c>
      <c r="H181" s="35">
        <f aca="true" t="shared" si="32" ref="H181:X181">H182</f>
        <v>0</v>
      </c>
      <c r="I181" s="35">
        <f t="shared" si="32"/>
        <v>0</v>
      </c>
      <c r="J181" s="35">
        <f t="shared" si="32"/>
        <v>0</v>
      </c>
      <c r="K181" s="35">
        <f t="shared" si="32"/>
        <v>0</v>
      </c>
      <c r="L181" s="35">
        <f t="shared" si="32"/>
        <v>0</v>
      </c>
      <c r="M181" s="35">
        <f t="shared" si="32"/>
        <v>0</v>
      </c>
      <c r="N181" s="35">
        <f t="shared" si="32"/>
        <v>0</v>
      </c>
      <c r="O181" s="35">
        <f t="shared" si="32"/>
        <v>0</v>
      </c>
      <c r="P181" s="35">
        <f t="shared" si="32"/>
        <v>0</v>
      </c>
      <c r="Q181" s="35">
        <f t="shared" si="32"/>
        <v>0</v>
      </c>
      <c r="R181" s="35">
        <f t="shared" si="32"/>
        <v>0</v>
      </c>
      <c r="S181" s="35">
        <f t="shared" si="32"/>
        <v>0</v>
      </c>
      <c r="T181" s="35">
        <f t="shared" si="32"/>
        <v>0</v>
      </c>
      <c r="U181" s="35">
        <f t="shared" si="32"/>
        <v>0</v>
      </c>
      <c r="V181" s="35">
        <f t="shared" si="32"/>
        <v>0</v>
      </c>
      <c r="W181" s="35">
        <f t="shared" si="32"/>
        <v>0</v>
      </c>
      <c r="X181" s="76">
        <f t="shared" si="32"/>
        <v>2639.87191</v>
      </c>
      <c r="Y181" s="69">
        <f>X181/G181*100</f>
        <v>72.22631764705882</v>
      </c>
    </row>
    <row r="182" spans="1:25" ht="48" outlineLevel="5" thickBot="1">
      <c r="A182" s="112" t="s">
        <v>248</v>
      </c>
      <c r="B182" s="107">
        <v>951</v>
      </c>
      <c r="C182" s="108" t="s">
        <v>20</v>
      </c>
      <c r="D182" s="108" t="s">
        <v>245</v>
      </c>
      <c r="E182" s="108" t="s">
        <v>5</v>
      </c>
      <c r="F182" s="108"/>
      <c r="G182" s="40">
        <f>G183+G185</f>
        <v>205</v>
      </c>
      <c r="H182" s="29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54"/>
      <c r="X182" s="75">
        <v>2639.87191</v>
      </c>
      <c r="Y182" s="69">
        <f>X182/G182*100</f>
        <v>1287.742395121951</v>
      </c>
    </row>
    <row r="183" spans="1:25" ht="32.25" outlineLevel="5" thickBot="1">
      <c r="A183" s="5" t="s">
        <v>219</v>
      </c>
      <c r="B183" s="22">
        <v>951</v>
      </c>
      <c r="C183" s="6" t="s">
        <v>20</v>
      </c>
      <c r="D183" s="6" t="s">
        <v>245</v>
      </c>
      <c r="E183" s="6" t="s">
        <v>213</v>
      </c>
      <c r="F183" s="6"/>
      <c r="G183" s="39">
        <f>G184</f>
        <v>105</v>
      </c>
      <c r="H183" s="65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85"/>
      <c r="Y183" s="69"/>
    </row>
    <row r="184" spans="1:25" ht="32.25" outlineLevel="5" thickBot="1">
      <c r="A184" s="105" t="s">
        <v>221</v>
      </c>
      <c r="B184" s="109">
        <v>951</v>
      </c>
      <c r="C184" s="110" t="s">
        <v>20</v>
      </c>
      <c r="D184" s="110" t="s">
        <v>245</v>
      </c>
      <c r="E184" s="110" t="s">
        <v>215</v>
      </c>
      <c r="F184" s="110"/>
      <c r="G184" s="111">
        <v>105</v>
      </c>
      <c r="H184" s="65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85"/>
      <c r="Y184" s="69"/>
    </row>
    <row r="185" spans="1:25" ht="32.25" outlineLevel="5" thickBot="1">
      <c r="A185" s="5" t="s">
        <v>249</v>
      </c>
      <c r="B185" s="22">
        <v>951</v>
      </c>
      <c r="C185" s="6" t="s">
        <v>20</v>
      </c>
      <c r="D185" s="6" t="s">
        <v>245</v>
      </c>
      <c r="E185" s="6" t="s">
        <v>246</v>
      </c>
      <c r="F185" s="6"/>
      <c r="G185" s="39">
        <v>100</v>
      </c>
      <c r="H185" s="65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85"/>
      <c r="Y185" s="69"/>
    </row>
    <row r="186" spans="1:25" ht="32.25" outlineLevel="5" thickBot="1">
      <c r="A186" s="112" t="s">
        <v>280</v>
      </c>
      <c r="B186" s="107">
        <v>951</v>
      </c>
      <c r="C186" s="108" t="s">
        <v>20</v>
      </c>
      <c r="D186" s="108" t="s">
        <v>277</v>
      </c>
      <c r="E186" s="108" t="s">
        <v>5</v>
      </c>
      <c r="F186" s="108"/>
      <c r="G186" s="40">
        <f>G187</f>
        <v>0</v>
      </c>
      <c r="H186" s="65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85"/>
      <c r="Y186" s="69"/>
    </row>
    <row r="187" spans="1:25" ht="32.25" outlineLevel="5" thickBot="1">
      <c r="A187" s="5" t="s">
        <v>219</v>
      </c>
      <c r="B187" s="22">
        <v>951</v>
      </c>
      <c r="C187" s="6" t="s">
        <v>20</v>
      </c>
      <c r="D187" s="6" t="s">
        <v>277</v>
      </c>
      <c r="E187" s="6" t="s">
        <v>213</v>
      </c>
      <c r="F187" s="6"/>
      <c r="G187" s="39">
        <f>G188</f>
        <v>0</v>
      </c>
      <c r="H187" s="65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85"/>
      <c r="Y187" s="69"/>
    </row>
    <row r="188" spans="1:25" ht="32.25" outlineLevel="5" thickBot="1">
      <c r="A188" s="105" t="s">
        <v>221</v>
      </c>
      <c r="B188" s="109">
        <v>951</v>
      </c>
      <c r="C188" s="110" t="s">
        <v>20</v>
      </c>
      <c r="D188" s="110" t="s">
        <v>277</v>
      </c>
      <c r="E188" s="110" t="s">
        <v>215</v>
      </c>
      <c r="F188" s="110"/>
      <c r="G188" s="111">
        <v>0</v>
      </c>
      <c r="H188" s="65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85"/>
      <c r="Y188" s="69"/>
    </row>
    <row r="189" spans="1:25" ht="48" outlineLevel="5" thickBot="1">
      <c r="A189" s="112" t="s">
        <v>250</v>
      </c>
      <c r="B189" s="107">
        <v>951</v>
      </c>
      <c r="C189" s="108" t="s">
        <v>20</v>
      </c>
      <c r="D189" s="108" t="s">
        <v>247</v>
      </c>
      <c r="E189" s="108" t="s">
        <v>5</v>
      </c>
      <c r="F189" s="108"/>
      <c r="G189" s="40">
        <f>G190</f>
        <v>3450</v>
      </c>
      <c r="H189" s="65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85"/>
      <c r="Y189" s="69"/>
    </row>
    <row r="190" spans="1:25" ht="32.25" outlineLevel="5" thickBot="1">
      <c r="A190" s="5" t="s">
        <v>219</v>
      </c>
      <c r="B190" s="22">
        <v>951</v>
      </c>
      <c r="C190" s="6" t="s">
        <v>20</v>
      </c>
      <c r="D190" s="6" t="s">
        <v>247</v>
      </c>
      <c r="E190" s="6" t="s">
        <v>213</v>
      </c>
      <c r="F190" s="6"/>
      <c r="G190" s="39">
        <f>G191</f>
        <v>3450</v>
      </c>
      <c r="H190" s="65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85"/>
      <c r="Y190" s="69"/>
    </row>
    <row r="191" spans="1:25" ht="32.25" outlineLevel="5" thickBot="1">
      <c r="A191" s="105" t="s">
        <v>221</v>
      </c>
      <c r="B191" s="109">
        <v>951</v>
      </c>
      <c r="C191" s="110" t="s">
        <v>20</v>
      </c>
      <c r="D191" s="110" t="s">
        <v>247</v>
      </c>
      <c r="E191" s="110" t="s">
        <v>215</v>
      </c>
      <c r="F191" s="110"/>
      <c r="G191" s="111">
        <v>3450</v>
      </c>
      <c r="H191" s="65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85"/>
      <c r="Y191" s="69"/>
    </row>
    <row r="192" spans="1:25" ht="19.5" outlineLevel="6" thickBot="1">
      <c r="A192" s="32" t="s">
        <v>144</v>
      </c>
      <c r="B192" s="19">
        <v>951</v>
      </c>
      <c r="C192" s="14" t="s">
        <v>111</v>
      </c>
      <c r="D192" s="49" t="s">
        <v>6</v>
      </c>
      <c r="E192" s="14" t="s">
        <v>5</v>
      </c>
      <c r="F192" s="14"/>
      <c r="G192" s="33">
        <f>G193</f>
        <v>2120.04</v>
      </c>
      <c r="H192" s="33" t="e">
        <f>#REF!+H193</f>
        <v>#REF!</v>
      </c>
      <c r="I192" s="33" t="e">
        <f>#REF!+I193</f>
        <v>#REF!</v>
      </c>
      <c r="J192" s="33" t="e">
        <f>#REF!+J193</f>
        <v>#REF!</v>
      </c>
      <c r="K192" s="33" t="e">
        <f>#REF!+K193</f>
        <v>#REF!</v>
      </c>
      <c r="L192" s="33" t="e">
        <f>#REF!+L193</f>
        <v>#REF!</v>
      </c>
      <c r="M192" s="33" t="e">
        <f>#REF!+M193</f>
        <v>#REF!</v>
      </c>
      <c r="N192" s="33" t="e">
        <f>#REF!+N193</f>
        <v>#REF!</v>
      </c>
      <c r="O192" s="33" t="e">
        <f>#REF!+O193</f>
        <v>#REF!</v>
      </c>
      <c r="P192" s="33" t="e">
        <f>#REF!+P193</f>
        <v>#REF!</v>
      </c>
      <c r="Q192" s="33" t="e">
        <f>#REF!+Q193</f>
        <v>#REF!</v>
      </c>
      <c r="R192" s="33" t="e">
        <f>#REF!+R193</f>
        <v>#REF!</v>
      </c>
      <c r="S192" s="33" t="e">
        <f>#REF!+S193</f>
        <v>#REF!</v>
      </c>
      <c r="T192" s="33" t="e">
        <f>#REF!+T193</f>
        <v>#REF!</v>
      </c>
      <c r="U192" s="33" t="e">
        <f>#REF!+U193</f>
        <v>#REF!</v>
      </c>
      <c r="V192" s="33" t="e">
        <f>#REF!+V193</f>
        <v>#REF!</v>
      </c>
      <c r="W192" s="33" t="e">
        <f>#REF!+W193</f>
        <v>#REF!</v>
      </c>
      <c r="X192" s="83" t="e">
        <f>#REF!+X193</f>
        <v>#REF!</v>
      </c>
      <c r="Y192" s="69" t="e">
        <f>X192/G192*100</f>
        <v>#REF!</v>
      </c>
    </row>
    <row r="193" spans="1:25" ht="32.25" outlineLevel="3" thickBot="1">
      <c r="A193" s="34" t="s">
        <v>70</v>
      </c>
      <c r="B193" s="20">
        <v>951</v>
      </c>
      <c r="C193" s="9" t="s">
        <v>23</v>
      </c>
      <c r="D193" s="9" t="s">
        <v>6</v>
      </c>
      <c r="E193" s="9" t="s">
        <v>5</v>
      </c>
      <c r="F193" s="9"/>
      <c r="G193" s="35">
        <f>G194+G201</f>
        <v>2120.04</v>
      </c>
      <c r="H193" s="35">
        <f aca="true" t="shared" si="33" ref="H193:X193">H194+H201</f>
        <v>0</v>
      </c>
      <c r="I193" s="35">
        <f t="shared" si="33"/>
        <v>0</v>
      </c>
      <c r="J193" s="35">
        <f t="shared" si="33"/>
        <v>0</v>
      </c>
      <c r="K193" s="35">
        <f t="shared" si="33"/>
        <v>0</v>
      </c>
      <c r="L193" s="35">
        <f t="shared" si="33"/>
        <v>0</v>
      </c>
      <c r="M193" s="35">
        <f t="shared" si="33"/>
        <v>0</v>
      </c>
      <c r="N193" s="35">
        <f t="shared" si="33"/>
        <v>0</v>
      </c>
      <c r="O193" s="35">
        <f t="shared" si="33"/>
        <v>0</v>
      </c>
      <c r="P193" s="35">
        <f t="shared" si="33"/>
        <v>0</v>
      </c>
      <c r="Q193" s="35">
        <f t="shared" si="33"/>
        <v>0</v>
      </c>
      <c r="R193" s="35">
        <f t="shared" si="33"/>
        <v>0</v>
      </c>
      <c r="S193" s="35">
        <f t="shared" si="33"/>
        <v>0</v>
      </c>
      <c r="T193" s="35">
        <f t="shared" si="33"/>
        <v>0</v>
      </c>
      <c r="U193" s="35">
        <f t="shared" si="33"/>
        <v>0</v>
      </c>
      <c r="V193" s="35">
        <f t="shared" si="33"/>
        <v>0</v>
      </c>
      <c r="W193" s="35">
        <f t="shared" si="33"/>
        <v>0</v>
      </c>
      <c r="X193" s="76">
        <f t="shared" si="33"/>
        <v>5468.4002</v>
      </c>
      <c r="Y193" s="69">
        <f>X193/G193*100</f>
        <v>257.93853889549257</v>
      </c>
    </row>
    <row r="194" spans="1:25" ht="51" customHeight="1" outlineLevel="3" thickBot="1">
      <c r="A194" s="36" t="s">
        <v>135</v>
      </c>
      <c r="B194" s="21">
        <v>951</v>
      </c>
      <c r="C194" s="11" t="s">
        <v>23</v>
      </c>
      <c r="D194" s="11" t="s">
        <v>134</v>
      </c>
      <c r="E194" s="11" t="s">
        <v>5</v>
      </c>
      <c r="F194" s="11"/>
      <c r="G194" s="37">
        <f>G195+G198</f>
        <v>359</v>
      </c>
      <c r="H194" s="37">
        <f aca="true" t="shared" si="34" ref="H194:X194">H195</f>
        <v>0</v>
      </c>
      <c r="I194" s="37">
        <f t="shared" si="34"/>
        <v>0</v>
      </c>
      <c r="J194" s="37">
        <f t="shared" si="34"/>
        <v>0</v>
      </c>
      <c r="K194" s="37">
        <f t="shared" si="34"/>
        <v>0</v>
      </c>
      <c r="L194" s="37">
        <f t="shared" si="34"/>
        <v>0</v>
      </c>
      <c r="M194" s="37">
        <f t="shared" si="34"/>
        <v>0</v>
      </c>
      <c r="N194" s="37">
        <f t="shared" si="34"/>
        <v>0</v>
      </c>
      <c r="O194" s="37">
        <f t="shared" si="34"/>
        <v>0</v>
      </c>
      <c r="P194" s="37">
        <f t="shared" si="34"/>
        <v>0</v>
      </c>
      <c r="Q194" s="37">
        <f t="shared" si="34"/>
        <v>0</v>
      </c>
      <c r="R194" s="37">
        <f t="shared" si="34"/>
        <v>0</v>
      </c>
      <c r="S194" s="37">
        <f t="shared" si="34"/>
        <v>0</v>
      </c>
      <c r="T194" s="37">
        <f t="shared" si="34"/>
        <v>0</v>
      </c>
      <c r="U194" s="37">
        <f t="shared" si="34"/>
        <v>0</v>
      </c>
      <c r="V194" s="37">
        <f t="shared" si="34"/>
        <v>0</v>
      </c>
      <c r="W194" s="37">
        <f t="shared" si="34"/>
        <v>0</v>
      </c>
      <c r="X194" s="77">
        <f t="shared" si="34"/>
        <v>468.4002</v>
      </c>
      <c r="Y194" s="69">
        <f>X194/G194*100</f>
        <v>130.47359331476324</v>
      </c>
    </row>
    <row r="195" spans="1:25" ht="32.25" outlineLevel="5" thickBot="1">
      <c r="A195" s="5" t="s">
        <v>210</v>
      </c>
      <c r="B195" s="22">
        <v>951</v>
      </c>
      <c r="C195" s="6" t="s">
        <v>23</v>
      </c>
      <c r="D195" s="6" t="s">
        <v>134</v>
      </c>
      <c r="E195" s="6" t="s">
        <v>207</v>
      </c>
      <c r="F195" s="6"/>
      <c r="G195" s="39">
        <f>G196+G197</f>
        <v>315.03</v>
      </c>
      <c r="H195" s="29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54"/>
      <c r="X195" s="75">
        <v>468.4002</v>
      </c>
      <c r="Y195" s="69">
        <f>X195/G195*100</f>
        <v>148.68431577944958</v>
      </c>
    </row>
    <row r="196" spans="1:25" ht="16.5" outlineLevel="5" thickBot="1">
      <c r="A196" s="105" t="s">
        <v>211</v>
      </c>
      <c r="B196" s="109">
        <v>951</v>
      </c>
      <c r="C196" s="110" t="s">
        <v>23</v>
      </c>
      <c r="D196" s="110" t="s">
        <v>134</v>
      </c>
      <c r="E196" s="110" t="s">
        <v>208</v>
      </c>
      <c r="F196" s="110"/>
      <c r="G196" s="111">
        <v>313.03</v>
      </c>
      <c r="H196" s="65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85"/>
      <c r="Y196" s="69"/>
    </row>
    <row r="197" spans="1:25" ht="32.25" outlineLevel="5" thickBot="1">
      <c r="A197" s="105" t="s">
        <v>212</v>
      </c>
      <c r="B197" s="109">
        <v>951</v>
      </c>
      <c r="C197" s="110" t="s">
        <v>23</v>
      </c>
      <c r="D197" s="110" t="s">
        <v>134</v>
      </c>
      <c r="E197" s="110" t="s">
        <v>209</v>
      </c>
      <c r="F197" s="110"/>
      <c r="G197" s="111">
        <v>2</v>
      </c>
      <c r="H197" s="65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85"/>
      <c r="Y197" s="69"/>
    </row>
    <row r="198" spans="1:25" ht="32.25" outlineLevel="5" thickBot="1">
      <c r="A198" s="5" t="s">
        <v>219</v>
      </c>
      <c r="B198" s="22">
        <v>951</v>
      </c>
      <c r="C198" s="6" t="s">
        <v>23</v>
      </c>
      <c r="D198" s="6" t="s">
        <v>134</v>
      </c>
      <c r="E198" s="6" t="s">
        <v>213</v>
      </c>
      <c r="F198" s="6"/>
      <c r="G198" s="39">
        <f>G199+G200</f>
        <v>43.97</v>
      </c>
      <c r="H198" s="65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85"/>
      <c r="Y198" s="69"/>
    </row>
    <row r="199" spans="1:25" ht="32.25" outlineLevel="5" thickBot="1">
      <c r="A199" s="105" t="s">
        <v>220</v>
      </c>
      <c r="B199" s="109">
        <v>951</v>
      </c>
      <c r="C199" s="110" t="s">
        <v>23</v>
      </c>
      <c r="D199" s="110" t="s">
        <v>134</v>
      </c>
      <c r="E199" s="110" t="s">
        <v>214</v>
      </c>
      <c r="F199" s="110"/>
      <c r="G199" s="111">
        <v>31.12</v>
      </c>
      <c r="H199" s="65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85"/>
      <c r="Y199" s="69"/>
    </row>
    <row r="200" spans="1:25" ht="32.25" outlineLevel="5" thickBot="1">
      <c r="A200" s="105" t="s">
        <v>221</v>
      </c>
      <c r="B200" s="109">
        <v>951</v>
      </c>
      <c r="C200" s="110" t="s">
        <v>23</v>
      </c>
      <c r="D200" s="110" t="s">
        <v>134</v>
      </c>
      <c r="E200" s="110" t="s">
        <v>215</v>
      </c>
      <c r="F200" s="110"/>
      <c r="G200" s="111">
        <v>12.85</v>
      </c>
      <c r="H200" s="65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85"/>
      <c r="Y200" s="69"/>
    </row>
    <row r="201" spans="1:25" ht="16.5" outlineLevel="4" thickBot="1">
      <c r="A201" s="36" t="s">
        <v>71</v>
      </c>
      <c r="B201" s="21">
        <v>951</v>
      </c>
      <c r="C201" s="11" t="s">
        <v>23</v>
      </c>
      <c r="D201" s="11" t="s">
        <v>24</v>
      </c>
      <c r="E201" s="11" t="s">
        <v>5</v>
      </c>
      <c r="F201" s="11"/>
      <c r="G201" s="37">
        <f>G202+G204</f>
        <v>1761.04</v>
      </c>
      <c r="H201" s="37">
        <f aca="true" t="shared" si="35" ref="H201:X201">H202+H203</f>
        <v>0</v>
      </c>
      <c r="I201" s="37">
        <f t="shared" si="35"/>
        <v>0</v>
      </c>
      <c r="J201" s="37">
        <f t="shared" si="35"/>
        <v>0</v>
      </c>
      <c r="K201" s="37">
        <f t="shared" si="35"/>
        <v>0</v>
      </c>
      <c r="L201" s="37">
        <f t="shared" si="35"/>
        <v>0</v>
      </c>
      <c r="M201" s="37">
        <f t="shared" si="35"/>
        <v>0</v>
      </c>
      <c r="N201" s="37">
        <f t="shared" si="35"/>
        <v>0</v>
      </c>
      <c r="O201" s="37">
        <f t="shared" si="35"/>
        <v>0</v>
      </c>
      <c r="P201" s="37">
        <f t="shared" si="35"/>
        <v>0</v>
      </c>
      <c r="Q201" s="37">
        <f t="shared" si="35"/>
        <v>0</v>
      </c>
      <c r="R201" s="37">
        <f t="shared" si="35"/>
        <v>0</v>
      </c>
      <c r="S201" s="37">
        <f t="shared" si="35"/>
        <v>0</v>
      </c>
      <c r="T201" s="37">
        <f t="shared" si="35"/>
        <v>0</v>
      </c>
      <c r="U201" s="37">
        <f t="shared" si="35"/>
        <v>0</v>
      </c>
      <c r="V201" s="37">
        <f t="shared" si="35"/>
        <v>0</v>
      </c>
      <c r="W201" s="37">
        <f t="shared" si="35"/>
        <v>0</v>
      </c>
      <c r="X201" s="37">
        <f t="shared" si="35"/>
        <v>5000</v>
      </c>
      <c r="Y201" s="69">
        <f>X201/G201*100</f>
        <v>283.92313632853313</v>
      </c>
    </row>
    <row r="202" spans="1:25" ht="32.25" outlineLevel="5" thickBot="1">
      <c r="A202" s="112" t="s">
        <v>254</v>
      </c>
      <c r="B202" s="107">
        <v>951</v>
      </c>
      <c r="C202" s="108" t="s">
        <v>23</v>
      </c>
      <c r="D202" s="108" t="s">
        <v>251</v>
      </c>
      <c r="E202" s="108" t="s">
        <v>5</v>
      </c>
      <c r="F202" s="108"/>
      <c r="G202" s="40">
        <f>G203</f>
        <v>0</v>
      </c>
      <c r="H202" s="29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54"/>
      <c r="X202" s="75">
        <v>0</v>
      </c>
      <c r="Y202" s="69" t="e">
        <f>X202/G202*100</f>
        <v>#DIV/0!</v>
      </c>
    </row>
    <row r="203" spans="1:25" ht="16.5" outlineLevel="5" thickBot="1">
      <c r="A203" s="5" t="s">
        <v>255</v>
      </c>
      <c r="B203" s="22">
        <v>951</v>
      </c>
      <c r="C203" s="6" t="s">
        <v>23</v>
      </c>
      <c r="D203" s="6" t="s">
        <v>251</v>
      </c>
      <c r="E203" s="6" t="s">
        <v>253</v>
      </c>
      <c r="F203" s="6"/>
      <c r="G203" s="39">
        <v>0</v>
      </c>
      <c r="H203" s="29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54"/>
      <c r="X203" s="75">
        <v>5000</v>
      </c>
      <c r="Y203" s="69" t="e">
        <f>X203/G203*100</f>
        <v>#DIV/0!</v>
      </c>
    </row>
    <row r="204" spans="1:25" ht="48" outlineLevel="5" thickBot="1">
      <c r="A204" s="112" t="s">
        <v>256</v>
      </c>
      <c r="B204" s="107">
        <v>951</v>
      </c>
      <c r="C204" s="108" t="s">
        <v>23</v>
      </c>
      <c r="D204" s="108" t="s">
        <v>252</v>
      </c>
      <c r="E204" s="108" t="s">
        <v>5</v>
      </c>
      <c r="F204" s="108"/>
      <c r="G204" s="40">
        <f>G205</f>
        <v>1761.04</v>
      </c>
      <c r="H204" s="65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85"/>
      <c r="Y204" s="69"/>
    </row>
    <row r="205" spans="1:25" ht="16.5" outlineLevel="5" thickBot="1">
      <c r="A205" s="5" t="s">
        <v>255</v>
      </c>
      <c r="B205" s="22">
        <v>951</v>
      </c>
      <c r="C205" s="6" t="s">
        <v>23</v>
      </c>
      <c r="D205" s="6" t="s">
        <v>252</v>
      </c>
      <c r="E205" s="6" t="s">
        <v>253</v>
      </c>
      <c r="F205" s="6"/>
      <c r="G205" s="39">
        <v>1761.04</v>
      </c>
      <c r="H205" s="65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85"/>
      <c r="Y205" s="69"/>
    </row>
    <row r="206" spans="1:25" ht="19.5" outlineLevel="6" thickBot="1">
      <c r="A206" s="32" t="s">
        <v>110</v>
      </c>
      <c r="B206" s="19">
        <v>951</v>
      </c>
      <c r="C206" s="14" t="s">
        <v>109</v>
      </c>
      <c r="D206" s="14" t="s">
        <v>6</v>
      </c>
      <c r="E206" s="14" t="s">
        <v>5</v>
      </c>
      <c r="F206" s="14"/>
      <c r="G206" s="33">
        <f>G216+G221+G208</f>
        <v>11708.95</v>
      </c>
      <c r="H206" s="33">
        <f aca="true" t="shared" si="36" ref="H206:X206">H216+H221</f>
        <v>0</v>
      </c>
      <c r="I206" s="33">
        <f t="shared" si="36"/>
        <v>0</v>
      </c>
      <c r="J206" s="33">
        <f t="shared" si="36"/>
        <v>0</v>
      </c>
      <c r="K206" s="33">
        <f t="shared" si="36"/>
        <v>0</v>
      </c>
      <c r="L206" s="33">
        <f t="shared" si="36"/>
        <v>0</v>
      </c>
      <c r="M206" s="33">
        <f t="shared" si="36"/>
        <v>0</v>
      </c>
      <c r="N206" s="33">
        <f t="shared" si="36"/>
        <v>0</v>
      </c>
      <c r="O206" s="33">
        <f t="shared" si="36"/>
        <v>0</v>
      </c>
      <c r="P206" s="33">
        <f t="shared" si="36"/>
        <v>0</v>
      </c>
      <c r="Q206" s="33">
        <f t="shared" si="36"/>
        <v>0</v>
      </c>
      <c r="R206" s="33">
        <f t="shared" si="36"/>
        <v>0</v>
      </c>
      <c r="S206" s="33">
        <f t="shared" si="36"/>
        <v>0</v>
      </c>
      <c r="T206" s="33">
        <f t="shared" si="36"/>
        <v>0</v>
      </c>
      <c r="U206" s="33">
        <f t="shared" si="36"/>
        <v>0</v>
      </c>
      <c r="V206" s="33">
        <f t="shared" si="36"/>
        <v>0</v>
      </c>
      <c r="W206" s="33">
        <f t="shared" si="36"/>
        <v>0</v>
      </c>
      <c r="X206" s="83">
        <f t="shared" si="36"/>
        <v>1409.01825</v>
      </c>
      <c r="Y206" s="69">
        <f>X206/G206*100</f>
        <v>12.033685770286832</v>
      </c>
    </row>
    <row r="207" spans="1:25" s="147" customFormat="1" ht="20.25" outlineLevel="6" thickBot="1">
      <c r="A207" s="158" t="s">
        <v>71</v>
      </c>
      <c r="B207" s="159">
        <v>952</v>
      </c>
      <c r="C207" s="160" t="s">
        <v>109</v>
      </c>
      <c r="D207" s="160" t="s">
        <v>6</v>
      </c>
      <c r="E207" s="160" t="s">
        <v>5</v>
      </c>
      <c r="F207" s="160"/>
      <c r="G207" s="163">
        <f>G209+G217</f>
        <v>10254.75</v>
      </c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2"/>
      <c r="Y207" s="146"/>
    </row>
    <row r="208" spans="1:25" ht="19.5" outlineLevel="6" thickBot="1">
      <c r="A208" s="90" t="s">
        <v>191</v>
      </c>
      <c r="B208" s="20">
        <v>951</v>
      </c>
      <c r="C208" s="9" t="s">
        <v>41</v>
      </c>
      <c r="D208" s="9" t="s">
        <v>6</v>
      </c>
      <c r="E208" s="9" t="s">
        <v>5</v>
      </c>
      <c r="F208" s="91"/>
      <c r="G208" s="10">
        <f>G211</f>
        <v>10154.75</v>
      </c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83"/>
      <c r="Y208" s="69"/>
    </row>
    <row r="209" spans="1:25" ht="19.5" outlineLevel="6" thickBot="1">
      <c r="A209" s="13" t="s">
        <v>71</v>
      </c>
      <c r="B209" s="20">
        <v>952</v>
      </c>
      <c r="C209" s="9" t="s">
        <v>41</v>
      </c>
      <c r="D209" s="9" t="s">
        <v>6</v>
      </c>
      <c r="E209" s="9" t="s">
        <v>5</v>
      </c>
      <c r="F209" s="91"/>
      <c r="G209" s="10">
        <f>G211</f>
        <v>10154.75</v>
      </c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83"/>
      <c r="Y209" s="69"/>
    </row>
    <row r="210" spans="1:25" ht="32.25" outlineLevel="6" thickBot="1">
      <c r="A210" s="145" t="s">
        <v>309</v>
      </c>
      <c r="B210" s="20">
        <v>953</v>
      </c>
      <c r="C210" s="9" t="s">
        <v>41</v>
      </c>
      <c r="D210" s="9" t="s">
        <v>6</v>
      </c>
      <c r="E210" s="9" t="s">
        <v>5</v>
      </c>
      <c r="F210" s="91"/>
      <c r="G210" s="10">
        <f>G211</f>
        <v>10154.75</v>
      </c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83"/>
      <c r="Y210" s="69"/>
    </row>
    <row r="211" spans="1:25" ht="19.5" outlineLevel="6" thickBot="1">
      <c r="A211" s="90" t="s">
        <v>122</v>
      </c>
      <c r="B211" s="20">
        <v>951</v>
      </c>
      <c r="C211" s="9" t="s">
        <v>41</v>
      </c>
      <c r="D211" s="91" t="s">
        <v>6</v>
      </c>
      <c r="E211" s="9" t="s">
        <v>5</v>
      </c>
      <c r="F211" s="91"/>
      <c r="G211" s="10">
        <f>G214+G215</f>
        <v>10154.75</v>
      </c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83"/>
      <c r="Y211" s="69"/>
    </row>
    <row r="212" spans="1:25" ht="32.25" outlineLevel="6" thickBot="1">
      <c r="A212" s="113" t="s">
        <v>81</v>
      </c>
      <c r="B212" s="107">
        <v>951</v>
      </c>
      <c r="C212" s="108" t="s">
        <v>41</v>
      </c>
      <c r="D212" s="108" t="s">
        <v>6</v>
      </c>
      <c r="E212" s="108" t="s">
        <v>5</v>
      </c>
      <c r="F212" s="114"/>
      <c r="G212" s="16">
        <f>G214+G215</f>
        <v>10154.75</v>
      </c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83"/>
      <c r="Y212" s="69"/>
    </row>
    <row r="213" spans="1:25" ht="19.5" outlineLevel="6" thickBot="1">
      <c r="A213" s="5" t="s">
        <v>258</v>
      </c>
      <c r="B213" s="22">
        <v>951</v>
      </c>
      <c r="C213" s="6" t="s">
        <v>41</v>
      </c>
      <c r="D213" s="92" t="s">
        <v>6</v>
      </c>
      <c r="E213" s="6" t="s">
        <v>5</v>
      </c>
      <c r="F213" s="92"/>
      <c r="G213" s="7">
        <f>G214+G215</f>
        <v>10154.75</v>
      </c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83"/>
      <c r="Y213" s="69"/>
    </row>
    <row r="214" spans="1:25" ht="48" outlineLevel="6" thickBot="1">
      <c r="A214" s="115" t="s">
        <v>192</v>
      </c>
      <c r="B214" s="109">
        <v>951</v>
      </c>
      <c r="C214" s="110" t="s">
        <v>41</v>
      </c>
      <c r="D214" s="116" t="s">
        <v>43</v>
      </c>
      <c r="E214" s="110" t="s">
        <v>196</v>
      </c>
      <c r="F214" s="116"/>
      <c r="G214" s="117">
        <v>9385.86</v>
      </c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83"/>
      <c r="Y214" s="69"/>
    </row>
    <row r="215" spans="1:25" ht="19.5" outlineLevel="6" thickBot="1">
      <c r="A215" s="115" t="s">
        <v>193</v>
      </c>
      <c r="B215" s="109">
        <v>951</v>
      </c>
      <c r="C215" s="110" t="s">
        <v>41</v>
      </c>
      <c r="D215" s="116" t="s">
        <v>310</v>
      </c>
      <c r="E215" s="110" t="s">
        <v>195</v>
      </c>
      <c r="F215" s="116"/>
      <c r="G215" s="117">
        <v>768.89</v>
      </c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83"/>
      <c r="Y215" s="69"/>
    </row>
    <row r="216" spans="1:25" ht="32.25" outlineLevel="6" thickBot="1">
      <c r="A216" s="8" t="s">
        <v>149</v>
      </c>
      <c r="B216" s="20">
        <v>951</v>
      </c>
      <c r="C216" s="9" t="s">
        <v>148</v>
      </c>
      <c r="D216" s="9" t="s">
        <v>6</v>
      </c>
      <c r="E216" s="9" t="s">
        <v>5</v>
      </c>
      <c r="F216" s="9"/>
      <c r="G216" s="10">
        <f>G217</f>
        <v>100</v>
      </c>
      <c r="H216" s="10">
        <f aca="true" t="shared" si="37" ref="H216:X217">H217</f>
        <v>0</v>
      </c>
      <c r="I216" s="10">
        <f t="shared" si="37"/>
        <v>0</v>
      </c>
      <c r="J216" s="10">
        <f t="shared" si="37"/>
        <v>0</v>
      </c>
      <c r="K216" s="10">
        <f t="shared" si="37"/>
        <v>0</v>
      </c>
      <c r="L216" s="10">
        <f t="shared" si="37"/>
        <v>0</v>
      </c>
      <c r="M216" s="10">
        <f t="shared" si="37"/>
        <v>0</v>
      </c>
      <c r="N216" s="10">
        <f t="shared" si="37"/>
        <v>0</v>
      </c>
      <c r="O216" s="10">
        <f t="shared" si="37"/>
        <v>0</v>
      </c>
      <c r="P216" s="10">
        <f t="shared" si="37"/>
        <v>0</v>
      </c>
      <c r="Q216" s="10">
        <f t="shared" si="37"/>
        <v>0</v>
      </c>
      <c r="R216" s="10">
        <f t="shared" si="37"/>
        <v>0</v>
      </c>
      <c r="S216" s="10">
        <f t="shared" si="37"/>
        <v>0</v>
      </c>
      <c r="T216" s="10">
        <f t="shared" si="37"/>
        <v>0</v>
      </c>
      <c r="U216" s="10">
        <f t="shared" si="37"/>
        <v>0</v>
      </c>
      <c r="V216" s="10">
        <f t="shared" si="37"/>
        <v>0</v>
      </c>
      <c r="W216" s="10">
        <f t="shared" si="37"/>
        <v>0</v>
      </c>
      <c r="X216" s="76">
        <f t="shared" si="37"/>
        <v>0</v>
      </c>
      <c r="Y216" s="69">
        <f>X216/G216*100</f>
        <v>0</v>
      </c>
    </row>
    <row r="217" spans="1:25" ht="16.5" outlineLevel="6" thickBot="1">
      <c r="A217" s="13" t="s">
        <v>71</v>
      </c>
      <c r="B217" s="21">
        <v>951</v>
      </c>
      <c r="C217" s="11" t="s">
        <v>148</v>
      </c>
      <c r="D217" s="11" t="s">
        <v>24</v>
      </c>
      <c r="E217" s="11" t="s">
        <v>5</v>
      </c>
      <c r="F217" s="11"/>
      <c r="G217" s="12">
        <f>G218</f>
        <v>100</v>
      </c>
      <c r="H217" s="12">
        <f t="shared" si="37"/>
        <v>0</v>
      </c>
      <c r="I217" s="12">
        <f t="shared" si="37"/>
        <v>0</v>
      </c>
      <c r="J217" s="12">
        <f t="shared" si="37"/>
        <v>0</v>
      </c>
      <c r="K217" s="12">
        <f t="shared" si="37"/>
        <v>0</v>
      </c>
      <c r="L217" s="12">
        <f t="shared" si="37"/>
        <v>0</v>
      </c>
      <c r="M217" s="12">
        <f t="shared" si="37"/>
        <v>0</v>
      </c>
      <c r="N217" s="12">
        <f t="shared" si="37"/>
        <v>0</v>
      </c>
      <c r="O217" s="12">
        <f t="shared" si="37"/>
        <v>0</v>
      </c>
      <c r="P217" s="12">
        <f t="shared" si="37"/>
        <v>0</v>
      </c>
      <c r="Q217" s="12">
        <f t="shared" si="37"/>
        <v>0</v>
      </c>
      <c r="R217" s="12">
        <f t="shared" si="37"/>
        <v>0</v>
      </c>
      <c r="S217" s="12">
        <f t="shared" si="37"/>
        <v>0</v>
      </c>
      <c r="T217" s="12">
        <f t="shared" si="37"/>
        <v>0</v>
      </c>
      <c r="U217" s="12">
        <f t="shared" si="37"/>
        <v>0</v>
      </c>
      <c r="V217" s="12">
        <f t="shared" si="37"/>
        <v>0</v>
      </c>
      <c r="W217" s="12">
        <f t="shared" si="37"/>
        <v>0</v>
      </c>
      <c r="X217" s="77">
        <f t="shared" si="37"/>
        <v>0</v>
      </c>
      <c r="Y217" s="69">
        <f>X217/G217*100</f>
        <v>0</v>
      </c>
    </row>
    <row r="218" spans="1:25" ht="32.25" outlineLevel="6" thickBot="1">
      <c r="A218" s="112" t="s">
        <v>260</v>
      </c>
      <c r="B218" s="107">
        <v>951</v>
      </c>
      <c r="C218" s="108" t="s">
        <v>148</v>
      </c>
      <c r="D218" s="108" t="s">
        <v>259</v>
      </c>
      <c r="E218" s="108" t="s">
        <v>5</v>
      </c>
      <c r="F218" s="108"/>
      <c r="G218" s="16">
        <f>G219</f>
        <v>100</v>
      </c>
      <c r="H218" s="27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52"/>
      <c r="X218" s="75">
        <v>0</v>
      </c>
      <c r="Y218" s="69">
        <f>X218/G218*100</f>
        <v>0</v>
      </c>
    </row>
    <row r="219" spans="1:25" ht="32.25" outlineLevel="6" thickBot="1">
      <c r="A219" s="5" t="s">
        <v>219</v>
      </c>
      <c r="B219" s="22">
        <v>951</v>
      </c>
      <c r="C219" s="6" t="s">
        <v>148</v>
      </c>
      <c r="D219" s="6" t="s">
        <v>259</v>
      </c>
      <c r="E219" s="6" t="s">
        <v>213</v>
      </c>
      <c r="F219" s="6"/>
      <c r="G219" s="7">
        <f>G220</f>
        <v>100</v>
      </c>
      <c r="H219" s="89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85"/>
      <c r="Y219" s="69"/>
    </row>
    <row r="220" spans="1:25" ht="32.25" outlineLevel="6" thickBot="1">
      <c r="A220" s="105" t="s">
        <v>221</v>
      </c>
      <c r="B220" s="109">
        <v>951</v>
      </c>
      <c r="C220" s="110" t="s">
        <v>148</v>
      </c>
      <c r="D220" s="110" t="s">
        <v>259</v>
      </c>
      <c r="E220" s="110" t="s">
        <v>215</v>
      </c>
      <c r="F220" s="110"/>
      <c r="G220" s="117">
        <v>100</v>
      </c>
      <c r="H220" s="89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85"/>
      <c r="Y220" s="69"/>
    </row>
    <row r="221" spans="1:25" ht="16.5" outlineLevel="6" thickBot="1">
      <c r="A221" s="34" t="s">
        <v>72</v>
      </c>
      <c r="B221" s="20">
        <v>951</v>
      </c>
      <c r="C221" s="9" t="s">
        <v>25</v>
      </c>
      <c r="D221" s="9" t="s">
        <v>6</v>
      </c>
      <c r="E221" s="9" t="s">
        <v>5</v>
      </c>
      <c r="F221" s="9"/>
      <c r="G221" s="35">
        <f>G222</f>
        <v>1454.2</v>
      </c>
      <c r="H221" s="35">
        <f aca="true" t="shared" si="38" ref="H221:X223">H222</f>
        <v>0</v>
      </c>
      <c r="I221" s="35">
        <f t="shared" si="38"/>
        <v>0</v>
      </c>
      <c r="J221" s="35">
        <f t="shared" si="38"/>
        <v>0</v>
      </c>
      <c r="K221" s="35">
        <f t="shared" si="38"/>
        <v>0</v>
      </c>
      <c r="L221" s="35">
        <f t="shared" si="38"/>
        <v>0</v>
      </c>
      <c r="M221" s="35">
        <f t="shared" si="38"/>
        <v>0</v>
      </c>
      <c r="N221" s="35">
        <f t="shared" si="38"/>
        <v>0</v>
      </c>
      <c r="O221" s="35">
        <f t="shared" si="38"/>
        <v>0</v>
      </c>
      <c r="P221" s="35">
        <f t="shared" si="38"/>
        <v>0</v>
      </c>
      <c r="Q221" s="35">
        <f t="shared" si="38"/>
        <v>0</v>
      </c>
      <c r="R221" s="35">
        <f t="shared" si="38"/>
        <v>0</v>
      </c>
      <c r="S221" s="35">
        <f t="shared" si="38"/>
        <v>0</v>
      </c>
      <c r="T221" s="35">
        <f t="shared" si="38"/>
        <v>0</v>
      </c>
      <c r="U221" s="35">
        <f t="shared" si="38"/>
        <v>0</v>
      </c>
      <c r="V221" s="35">
        <f t="shared" si="38"/>
        <v>0</v>
      </c>
      <c r="W221" s="35">
        <f t="shared" si="38"/>
        <v>0</v>
      </c>
      <c r="X221" s="76">
        <f t="shared" si="38"/>
        <v>1409.01825</v>
      </c>
      <c r="Y221" s="69">
        <f>X221/G221*100</f>
        <v>96.89301677898501</v>
      </c>
    </row>
    <row r="222" spans="1:25" ht="63.75" outlineLevel="6" thickBot="1">
      <c r="A222" s="36" t="s">
        <v>85</v>
      </c>
      <c r="B222" s="21">
        <v>951</v>
      </c>
      <c r="C222" s="11" t="s">
        <v>25</v>
      </c>
      <c r="D222" s="11" t="s">
        <v>86</v>
      </c>
      <c r="E222" s="11" t="s">
        <v>5</v>
      </c>
      <c r="F222" s="11"/>
      <c r="G222" s="37">
        <f>G223</f>
        <v>1454.2</v>
      </c>
      <c r="H222" s="37">
        <f t="shared" si="38"/>
        <v>0</v>
      </c>
      <c r="I222" s="37">
        <f t="shared" si="38"/>
        <v>0</v>
      </c>
      <c r="J222" s="37">
        <f t="shared" si="38"/>
        <v>0</v>
      </c>
      <c r="K222" s="37">
        <f t="shared" si="38"/>
        <v>0</v>
      </c>
      <c r="L222" s="37">
        <f t="shared" si="38"/>
        <v>0</v>
      </c>
      <c r="M222" s="37">
        <f t="shared" si="38"/>
        <v>0</v>
      </c>
      <c r="N222" s="37">
        <f t="shared" si="38"/>
        <v>0</v>
      </c>
      <c r="O222" s="37">
        <f t="shared" si="38"/>
        <v>0</v>
      </c>
      <c r="P222" s="37">
        <f t="shared" si="38"/>
        <v>0</v>
      </c>
      <c r="Q222" s="37">
        <f t="shared" si="38"/>
        <v>0</v>
      </c>
      <c r="R222" s="37">
        <f t="shared" si="38"/>
        <v>0</v>
      </c>
      <c r="S222" s="37">
        <f t="shared" si="38"/>
        <v>0</v>
      </c>
      <c r="T222" s="37">
        <f t="shared" si="38"/>
        <v>0</v>
      </c>
      <c r="U222" s="37">
        <f t="shared" si="38"/>
        <v>0</v>
      </c>
      <c r="V222" s="37">
        <f t="shared" si="38"/>
        <v>0</v>
      </c>
      <c r="W222" s="37">
        <f t="shared" si="38"/>
        <v>0</v>
      </c>
      <c r="X222" s="77">
        <f t="shared" si="38"/>
        <v>1409.01825</v>
      </c>
      <c r="Y222" s="69">
        <f>X222/G222*100</f>
        <v>96.89301677898501</v>
      </c>
    </row>
    <row r="223" spans="1:25" ht="16.5" outlineLevel="6" thickBot="1">
      <c r="A223" s="106" t="s">
        <v>53</v>
      </c>
      <c r="B223" s="107">
        <v>951</v>
      </c>
      <c r="C223" s="108" t="s">
        <v>25</v>
      </c>
      <c r="D223" s="108" t="s">
        <v>10</v>
      </c>
      <c r="E223" s="108" t="s">
        <v>5</v>
      </c>
      <c r="F223" s="108"/>
      <c r="G223" s="40">
        <f>G224+G227</f>
        <v>1454.2</v>
      </c>
      <c r="H223" s="39">
        <f t="shared" si="38"/>
        <v>0</v>
      </c>
      <c r="I223" s="39">
        <f t="shared" si="38"/>
        <v>0</v>
      </c>
      <c r="J223" s="39">
        <f t="shared" si="38"/>
        <v>0</v>
      </c>
      <c r="K223" s="39">
        <f t="shared" si="38"/>
        <v>0</v>
      </c>
      <c r="L223" s="39">
        <f t="shared" si="38"/>
        <v>0</v>
      </c>
      <c r="M223" s="39">
        <f t="shared" si="38"/>
        <v>0</v>
      </c>
      <c r="N223" s="39">
        <f t="shared" si="38"/>
        <v>0</v>
      </c>
      <c r="O223" s="39">
        <f t="shared" si="38"/>
        <v>0</v>
      </c>
      <c r="P223" s="39">
        <f t="shared" si="38"/>
        <v>0</v>
      </c>
      <c r="Q223" s="39">
        <f t="shared" si="38"/>
        <v>0</v>
      </c>
      <c r="R223" s="39">
        <f t="shared" si="38"/>
        <v>0</v>
      </c>
      <c r="S223" s="39">
        <f t="shared" si="38"/>
        <v>0</v>
      </c>
      <c r="T223" s="39">
        <f t="shared" si="38"/>
        <v>0</v>
      </c>
      <c r="U223" s="39">
        <f t="shared" si="38"/>
        <v>0</v>
      </c>
      <c r="V223" s="39">
        <f t="shared" si="38"/>
        <v>0</v>
      </c>
      <c r="W223" s="39">
        <f t="shared" si="38"/>
        <v>0</v>
      </c>
      <c r="X223" s="78">
        <f t="shared" si="38"/>
        <v>1409.01825</v>
      </c>
      <c r="Y223" s="69">
        <f>X223/G223*100</f>
        <v>96.89301677898501</v>
      </c>
    </row>
    <row r="224" spans="1:25" ht="32.25" outlineLevel="6" thickBot="1">
      <c r="A224" s="5" t="s">
        <v>210</v>
      </c>
      <c r="B224" s="22">
        <v>951</v>
      </c>
      <c r="C224" s="6" t="s">
        <v>25</v>
      </c>
      <c r="D224" s="6" t="s">
        <v>10</v>
      </c>
      <c r="E224" s="6" t="s">
        <v>207</v>
      </c>
      <c r="F224" s="6"/>
      <c r="G224" s="39">
        <f>G225+G226</f>
        <v>1438.4</v>
      </c>
      <c r="H224" s="27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52"/>
      <c r="X224" s="75">
        <v>1409.01825</v>
      </c>
      <c r="Y224" s="69">
        <f>X224/G224*100</f>
        <v>97.95733106229143</v>
      </c>
    </row>
    <row r="225" spans="1:25" ht="19.5" outlineLevel="6" thickBot="1">
      <c r="A225" s="105" t="s">
        <v>211</v>
      </c>
      <c r="B225" s="109">
        <v>951</v>
      </c>
      <c r="C225" s="110" t="s">
        <v>25</v>
      </c>
      <c r="D225" s="110" t="s">
        <v>10</v>
      </c>
      <c r="E225" s="110" t="s">
        <v>208</v>
      </c>
      <c r="F225" s="110"/>
      <c r="G225" s="111">
        <v>1437.2</v>
      </c>
      <c r="H225" s="89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85"/>
      <c r="Y225" s="69"/>
    </row>
    <row r="226" spans="1:25" ht="32.25" outlineLevel="6" thickBot="1">
      <c r="A226" s="105" t="s">
        <v>212</v>
      </c>
      <c r="B226" s="109">
        <v>951</v>
      </c>
      <c r="C226" s="110" t="s">
        <v>25</v>
      </c>
      <c r="D226" s="110" t="s">
        <v>10</v>
      </c>
      <c r="E226" s="110" t="s">
        <v>209</v>
      </c>
      <c r="F226" s="110"/>
      <c r="G226" s="111">
        <v>1.2</v>
      </c>
      <c r="H226" s="89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85"/>
      <c r="Y226" s="69"/>
    </row>
    <row r="227" spans="1:25" ht="32.25" outlineLevel="6" thickBot="1">
      <c r="A227" s="5" t="s">
        <v>219</v>
      </c>
      <c r="B227" s="22">
        <v>951</v>
      </c>
      <c r="C227" s="6" t="s">
        <v>25</v>
      </c>
      <c r="D227" s="6" t="s">
        <v>10</v>
      </c>
      <c r="E227" s="6" t="s">
        <v>213</v>
      </c>
      <c r="F227" s="6"/>
      <c r="G227" s="39">
        <f>G228</f>
        <v>15.8</v>
      </c>
      <c r="H227" s="89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85"/>
      <c r="Y227" s="69"/>
    </row>
    <row r="228" spans="1:25" ht="32.25" outlineLevel="6" thickBot="1">
      <c r="A228" s="105" t="s">
        <v>221</v>
      </c>
      <c r="B228" s="109">
        <v>951</v>
      </c>
      <c r="C228" s="110" t="s">
        <v>25</v>
      </c>
      <c r="D228" s="110" t="s">
        <v>10</v>
      </c>
      <c r="E228" s="110" t="s">
        <v>215</v>
      </c>
      <c r="F228" s="110"/>
      <c r="G228" s="111">
        <v>15.8</v>
      </c>
      <c r="H228" s="89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85"/>
      <c r="Y228" s="69"/>
    </row>
    <row r="229" spans="1:25" ht="19.5" outlineLevel="6" thickBot="1">
      <c r="A229" s="32" t="s">
        <v>155</v>
      </c>
      <c r="B229" s="19">
        <v>951</v>
      </c>
      <c r="C229" s="14" t="s">
        <v>108</v>
      </c>
      <c r="D229" s="14" t="s">
        <v>6</v>
      </c>
      <c r="E229" s="14" t="s">
        <v>5</v>
      </c>
      <c r="F229" s="14"/>
      <c r="G229" s="33">
        <f>G230</f>
        <v>17898.43</v>
      </c>
      <c r="H229" s="33">
        <f aca="true" t="shared" si="39" ref="G229:X229">H231</f>
        <v>0</v>
      </c>
      <c r="I229" s="33">
        <f t="shared" si="39"/>
        <v>0</v>
      </c>
      <c r="J229" s="33">
        <f t="shared" si="39"/>
        <v>0</v>
      </c>
      <c r="K229" s="33">
        <f t="shared" si="39"/>
        <v>0</v>
      </c>
      <c r="L229" s="33">
        <f t="shared" si="39"/>
        <v>0</v>
      </c>
      <c r="M229" s="33">
        <f t="shared" si="39"/>
        <v>0</v>
      </c>
      <c r="N229" s="33">
        <f t="shared" si="39"/>
        <v>0</v>
      </c>
      <c r="O229" s="33">
        <f t="shared" si="39"/>
        <v>0</v>
      </c>
      <c r="P229" s="33">
        <f t="shared" si="39"/>
        <v>0</v>
      </c>
      <c r="Q229" s="33">
        <f t="shared" si="39"/>
        <v>0</v>
      </c>
      <c r="R229" s="33">
        <f t="shared" si="39"/>
        <v>0</v>
      </c>
      <c r="S229" s="33">
        <f t="shared" si="39"/>
        <v>0</v>
      </c>
      <c r="T229" s="33">
        <f t="shared" si="39"/>
        <v>0</v>
      </c>
      <c r="U229" s="33">
        <f t="shared" si="39"/>
        <v>0</v>
      </c>
      <c r="V229" s="33">
        <f t="shared" si="39"/>
        <v>0</v>
      </c>
      <c r="W229" s="33">
        <f t="shared" si="39"/>
        <v>0</v>
      </c>
      <c r="X229" s="83">
        <f t="shared" si="39"/>
        <v>669.14176</v>
      </c>
      <c r="Y229" s="69">
        <f>X229/G229*100</f>
        <v>3.7385500292483753</v>
      </c>
    </row>
    <row r="230" spans="1:25" ht="19.5" outlineLevel="6" thickBot="1">
      <c r="A230" s="158" t="s">
        <v>71</v>
      </c>
      <c r="B230" s="19">
        <v>951</v>
      </c>
      <c r="C230" s="14" t="s">
        <v>108</v>
      </c>
      <c r="D230" s="14" t="s">
        <v>6</v>
      </c>
      <c r="E230" s="14" t="s">
        <v>5</v>
      </c>
      <c r="F230" s="14"/>
      <c r="G230" s="15">
        <f>G232+G260</f>
        <v>17898.43</v>
      </c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83"/>
      <c r="Y230" s="69"/>
    </row>
    <row r="231" spans="1:25" ht="16.5" outlineLevel="6" thickBot="1">
      <c r="A231" s="94" t="s">
        <v>73</v>
      </c>
      <c r="B231" s="20">
        <v>951</v>
      </c>
      <c r="C231" s="9" t="s">
        <v>26</v>
      </c>
      <c r="D231" s="9" t="s">
        <v>6</v>
      </c>
      <c r="E231" s="9" t="s">
        <v>5</v>
      </c>
      <c r="F231" s="9"/>
      <c r="G231" s="10">
        <f>G245+G235+G240</f>
        <v>16398.43</v>
      </c>
      <c r="H231" s="10">
        <f aca="true" t="shared" si="40" ref="H231:X231">H245</f>
        <v>0</v>
      </c>
      <c r="I231" s="10">
        <f t="shared" si="40"/>
        <v>0</v>
      </c>
      <c r="J231" s="10">
        <f t="shared" si="40"/>
        <v>0</v>
      </c>
      <c r="K231" s="10">
        <f t="shared" si="40"/>
        <v>0</v>
      </c>
      <c r="L231" s="10">
        <f t="shared" si="40"/>
        <v>0</v>
      </c>
      <c r="M231" s="10">
        <f t="shared" si="40"/>
        <v>0</v>
      </c>
      <c r="N231" s="10">
        <f t="shared" si="40"/>
        <v>0</v>
      </c>
      <c r="O231" s="10">
        <f t="shared" si="40"/>
        <v>0</v>
      </c>
      <c r="P231" s="10">
        <f t="shared" si="40"/>
        <v>0</v>
      </c>
      <c r="Q231" s="10">
        <f t="shared" si="40"/>
        <v>0</v>
      </c>
      <c r="R231" s="10">
        <f t="shared" si="40"/>
        <v>0</v>
      </c>
      <c r="S231" s="10">
        <f t="shared" si="40"/>
        <v>0</v>
      </c>
      <c r="T231" s="10">
        <f t="shared" si="40"/>
        <v>0</v>
      </c>
      <c r="U231" s="10">
        <f t="shared" si="40"/>
        <v>0</v>
      </c>
      <c r="V231" s="10">
        <f t="shared" si="40"/>
        <v>0</v>
      </c>
      <c r="W231" s="10">
        <f t="shared" si="40"/>
        <v>0</v>
      </c>
      <c r="X231" s="76">
        <f t="shared" si="40"/>
        <v>669.14176</v>
      </c>
      <c r="Y231" s="69">
        <f>X231/G231*100</f>
        <v>4.080523318390846</v>
      </c>
    </row>
    <row r="232" spans="1:25" s="147" customFormat="1" ht="16.5" outlineLevel="6" thickBot="1">
      <c r="A232" s="13" t="s">
        <v>71</v>
      </c>
      <c r="B232" s="21">
        <v>951</v>
      </c>
      <c r="C232" s="11" t="s">
        <v>26</v>
      </c>
      <c r="D232" s="11" t="s">
        <v>6</v>
      </c>
      <c r="E232" s="11" t="s">
        <v>5</v>
      </c>
      <c r="F232" s="11"/>
      <c r="G232" s="12">
        <f>G245+G233</f>
        <v>16398.43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77"/>
      <c r="Y232" s="146"/>
    </row>
    <row r="233" spans="1:25" s="147" customFormat="1" ht="16.5" outlineLevel="6" thickBot="1">
      <c r="A233" s="13" t="s">
        <v>303</v>
      </c>
      <c r="B233" s="21">
        <v>951</v>
      </c>
      <c r="C233" s="11" t="s">
        <v>26</v>
      </c>
      <c r="D233" s="11" t="s">
        <v>6</v>
      </c>
      <c r="E233" s="11" t="s">
        <v>5</v>
      </c>
      <c r="F233" s="11"/>
      <c r="G233" s="12">
        <f>G234</f>
        <v>15248.43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77"/>
      <c r="Y233" s="146"/>
    </row>
    <row r="234" spans="1:25" s="147" customFormat="1" ht="32.25" outlineLevel="6" thickBot="1">
      <c r="A234" s="13" t="s">
        <v>304</v>
      </c>
      <c r="B234" s="21">
        <v>951</v>
      </c>
      <c r="C234" s="11" t="s">
        <v>26</v>
      </c>
      <c r="D234" s="11" t="s">
        <v>6</v>
      </c>
      <c r="E234" s="11" t="s">
        <v>5</v>
      </c>
      <c r="F234" s="11"/>
      <c r="G234" s="12">
        <f>G235+G240</f>
        <v>15248.43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77"/>
      <c r="Y234" s="146"/>
    </row>
    <row r="235" spans="1:25" ht="32.25" outlineLevel="6" thickBot="1">
      <c r="A235" s="8" t="s">
        <v>194</v>
      </c>
      <c r="B235" s="20">
        <v>951</v>
      </c>
      <c r="C235" s="9" t="s">
        <v>26</v>
      </c>
      <c r="D235" s="9" t="s">
        <v>6</v>
      </c>
      <c r="E235" s="9" t="s">
        <v>5</v>
      </c>
      <c r="F235" s="9"/>
      <c r="G235" s="10">
        <f>G236</f>
        <v>12310.29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76"/>
      <c r="Y235" s="69"/>
    </row>
    <row r="236" spans="1:25" ht="32.25" outlineLevel="6" thickBot="1">
      <c r="A236" s="112" t="s">
        <v>81</v>
      </c>
      <c r="B236" s="107">
        <v>951</v>
      </c>
      <c r="C236" s="108" t="s">
        <v>26</v>
      </c>
      <c r="D236" s="108" t="s">
        <v>6</v>
      </c>
      <c r="E236" s="108" t="s">
        <v>5</v>
      </c>
      <c r="F236" s="108"/>
      <c r="G236" s="16">
        <f>G237</f>
        <v>12310.29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76"/>
      <c r="Y236" s="69"/>
    </row>
    <row r="237" spans="1:25" ht="16.5" outlineLevel="6" thickBot="1">
      <c r="A237" s="5" t="s">
        <v>258</v>
      </c>
      <c r="B237" s="22">
        <v>951</v>
      </c>
      <c r="C237" s="6" t="s">
        <v>26</v>
      </c>
      <c r="D237" s="6" t="s">
        <v>6</v>
      </c>
      <c r="E237" s="6" t="s">
        <v>5</v>
      </c>
      <c r="F237" s="6"/>
      <c r="G237" s="7">
        <f>G238+G239</f>
        <v>12310.29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76"/>
      <c r="Y237" s="69"/>
    </row>
    <row r="238" spans="1:25" ht="66" customHeight="1" outlineLevel="6" thickBot="1">
      <c r="A238" s="118" t="s">
        <v>192</v>
      </c>
      <c r="B238" s="109">
        <v>951</v>
      </c>
      <c r="C238" s="110" t="s">
        <v>26</v>
      </c>
      <c r="D238" s="110" t="s">
        <v>37</v>
      </c>
      <c r="E238" s="110" t="s">
        <v>196</v>
      </c>
      <c r="F238" s="110"/>
      <c r="G238" s="117">
        <v>12167.29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76"/>
      <c r="Y238" s="69"/>
    </row>
    <row r="239" spans="1:25" ht="16.5" outlineLevel="6" thickBot="1">
      <c r="A239" s="115" t="s">
        <v>193</v>
      </c>
      <c r="B239" s="109">
        <v>951</v>
      </c>
      <c r="C239" s="110" t="s">
        <v>26</v>
      </c>
      <c r="D239" s="110" t="s">
        <v>311</v>
      </c>
      <c r="E239" s="110" t="s">
        <v>195</v>
      </c>
      <c r="F239" s="110"/>
      <c r="G239" s="117">
        <v>143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76"/>
      <c r="Y239" s="69"/>
    </row>
    <row r="240" spans="1:25" ht="16.5" outlineLevel="6" thickBot="1">
      <c r="A240" s="94" t="s">
        <v>123</v>
      </c>
      <c r="B240" s="20">
        <v>951</v>
      </c>
      <c r="C240" s="9" t="s">
        <v>26</v>
      </c>
      <c r="D240" s="9" t="s">
        <v>6</v>
      </c>
      <c r="E240" s="9" t="s">
        <v>5</v>
      </c>
      <c r="F240" s="9"/>
      <c r="G240" s="10">
        <f>G241</f>
        <v>2938.14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76"/>
      <c r="Y240" s="69"/>
    </row>
    <row r="241" spans="1:25" ht="32.25" outlineLevel="6" thickBot="1">
      <c r="A241" s="112" t="s">
        <v>81</v>
      </c>
      <c r="B241" s="107">
        <v>951</v>
      </c>
      <c r="C241" s="108" t="s">
        <v>26</v>
      </c>
      <c r="D241" s="108" t="s">
        <v>6</v>
      </c>
      <c r="E241" s="108" t="s">
        <v>5</v>
      </c>
      <c r="F241" s="108"/>
      <c r="G241" s="16">
        <f>G242</f>
        <v>2938.14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76"/>
      <c r="Y241" s="69"/>
    </row>
    <row r="242" spans="1:25" ht="16.5" outlineLevel="6" thickBot="1">
      <c r="A242" s="5" t="s">
        <v>258</v>
      </c>
      <c r="B242" s="22">
        <v>951</v>
      </c>
      <c r="C242" s="6" t="s">
        <v>26</v>
      </c>
      <c r="D242" s="6" t="s">
        <v>6</v>
      </c>
      <c r="E242" s="6" t="s">
        <v>5</v>
      </c>
      <c r="F242" s="6"/>
      <c r="G242" s="7">
        <f>G243+G244</f>
        <v>2938.14</v>
      </c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76"/>
      <c r="Y242" s="69"/>
    </row>
    <row r="243" spans="1:25" ht="48" outlineLevel="6" thickBot="1">
      <c r="A243" s="118" t="s">
        <v>192</v>
      </c>
      <c r="B243" s="109">
        <v>951</v>
      </c>
      <c r="C243" s="110" t="s">
        <v>26</v>
      </c>
      <c r="D243" s="110" t="s">
        <v>38</v>
      </c>
      <c r="E243" s="110" t="s">
        <v>196</v>
      </c>
      <c r="F243" s="110"/>
      <c r="G243" s="117">
        <v>2738.14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76"/>
      <c r="Y243" s="69"/>
    </row>
    <row r="244" spans="1:25" ht="16.5" outlineLevel="6" thickBot="1">
      <c r="A244" s="115" t="s">
        <v>193</v>
      </c>
      <c r="B244" s="109">
        <v>951</v>
      </c>
      <c r="C244" s="110" t="s">
        <v>26</v>
      </c>
      <c r="D244" s="110" t="s">
        <v>311</v>
      </c>
      <c r="E244" s="110" t="s">
        <v>195</v>
      </c>
      <c r="F244" s="110"/>
      <c r="G244" s="117">
        <v>200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76"/>
      <c r="Y244" s="69"/>
    </row>
    <row r="245" spans="1:25" ht="16.5" outlineLevel="6" thickBot="1">
      <c r="A245" s="13" t="s">
        <v>71</v>
      </c>
      <c r="B245" s="21">
        <v>951</v>
      </c>
      <c r="C245" s="11" t="s">
        <v>26</v>
      </c>
      <c r="D245" s="11" t="s">
        <v>24</v>
      </c>
      <c r="E245" s="11" t="s">
        <v>5</v>
      </c>
      <c r="F245" s="11"/>
      <c r="G245" s="12">
        <f>G246+G249+G252+G255</f>
        <v>1150</v>
      </c>
      <c r="H245" s="12">
        <f aca="true" t="shared" si="41" ref="H245:X245">H246</f>
        <v>0</v>
      </c>
      <c r="I245" s="12">
        <f t="shared" si="41"/>
        <v>0</v>
      </c>
      <c r="J245" s="12">
        <f t="shared" si="41"/>
        <v>0</v>
      </c>
      <c r="K245" s="12">
        <f t="shared" si="41"/>
        <v>0</v>
      </c>
      <c r="L245" s="12">
        <f t="shared" si="41"/>
        <v>0</v>
      </c>
      <c r="M245" s="12">
        <f t="shared" si="41"/>
        <v>0</v>
      </c>
      <c r="N245" s="12">
        <f t="shared" si="41"/>
        <v>0</v>
      </c>
      <c r="O245" s="12">
        <f t="shared" si="41"/>
        <v>0</v>
      </c>
      <c r="P245" s="12">
        <f t="shared" si="41"/>
        <v>0</v>
      </c>
      <c r="Q245" s="12">
        <f t="shared" si="41"/>
        <v>0</v>
      </c>
      <c r="R245" s="12">
        <f t="shared" si="41"/>
        <v>0</v>
      </c>
      <c r="S245" s="12">
        <f t="shared" si="41"/>
        <v>0</v>
      </c>
      <c r="T245" s="12">
        <f t="shared" si="41"/>
        <v>0</v>
      </c>
      <c r="U245" s="12">
        <f t="shared" si="41"/>
        <v>0</v>
      </c>
      <c r="V245" s="12">
        <f t="shared" si="41"/>
        <v>0</v>
      </c>
      <c r="W245" s="12">
        <f t="shared" si="41"/>
        <v>0</v>
      </c>
      <c r="X245" s="77">
        <f t="shared" si="41"/>
        <v>669.14176</v>
      </c>
      <c r="Y245" s="69">
        <f>X245/G245*100</f>
        <v>58.18624</v>
      </c>
    </row>
    <row r="246" spans="1:25" ht="32.25" outlineLevel="6" thickBot="1">
      <c r="A246" s="112" t="s">
        <v>262</v>
      </c>
      <c r="B246" s="107">
        <v>951</v>
      </c>
      <c r="C246" s="108" t="s">
        <v>26</v>
      </c>
      <c r="D246" s="108" t="s">
        <v>261</v>
      </c>
      <c r="E246" s="108" t="s">
        <v>5</v>
      </c>
      <c r="F246" s="108"/>
      <c r="G246" s="16">
        <f>G247</f>
        <v>400</v>
      </c>
      <c r="H246" s="27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52"/>
      <c r="X246" s="75">
        <v>669.14176</v>
      </c>
      <c r="Y246" s="69">
        <f>X246/G246*100</f>
        <v>167.28544</v>
      </c>
    </row>
    <row r="247" spans="1:25" ht="32.25" outlineLevel="6" thickBot="1">
      <c r="A247" s="5" t="s">
        <v>219</v>
      </c>
      <c r="B247" s="22">
        <v>951</v>
      </c>
      <c r="C247" s="6" t="s">
        <v>26</v>
      </c>
      <c r="D247" s="6" t="s">
        <v>261</v>
      </c>
      <c r="E247" s="6" t="s">
        <v>213</v>
      </c>
      <c r="F247" s="6"/>
      <c r="G247" s="7">
        <f>G248</f>
        <v>400</v>
      </c>
      <c r="H247" s="89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85"/>
      <c r="Y247" s="69"/>
    </row>
    <row r="248" spans="1:25" ht="32.25" outlineLevel="6" thickBot="1">
      <c r="A248" s="105" t="s">
        <v>221</v>
      </c>
      <c r="B248" s="109">
        <v>951</v>
      </c>
      <c r="C248" s="110" t="s">
        <v>26</v>
      </c>
      <c r="D248" s="110" t="s">
        <v>261</v>
      </c>
      <c r="E248" s="110" t="s">
        <v>215</v>
      </c>
      <c r="F248" s="110"/>
      <c r="G248" s="117">
        <v>400</v>
      </c>
      <c r="H248" s="89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85"/>
      <c r="Y248" s="69"/>
    </row>
    <row r="249" spans="1:25" ht="19.5" outlineLevel="6" thickBot="1">
      <c r="A249" s="112" t="s">
        <v>263</v>
      </c>
      <c r="B249" s="107">
        <v>951</v>
      </c>
      <c r="C249" s="108" t="s">
        <v>26</v>
      </c>
      <c r="D249" s="108" t="s">
        <v>267</v>
      </c>
      <c r="E249" s="108" t="s">
        <v>5</v>
      </c>
      <c r="F249" s="108"/>
      <c r="G249" s="16">
        <f>G250</f>
        <v>300</v>
      </c>
      <c r="H249" s="89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85"/>
      <c r="Y249" s="69"/>
    </row>
    <row r="250" spans="1:25" ht="32.25" outlineLevel="6" thickBot="1">
      <c r="A250" s="5" t="s">
        <v>219</v>
      </c>
      <c r="B250" s="22">
        <v>951</v>
      </c>
      <c r="C250" s="6" t="s">
        <v>26</v>
      </c>
      <c r="D250" s="6" t="s">
        <v>267</v>
      </c>
      <c r="E250" s="6" t="s">
        <v>213</v>
      </c>
      <c r="F250" s="6"/>
      <c r="G250" s="7">
        <f>G251</f>
        <v>300</v>
      </c>
      <c r="H250" s="89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85"/>
      <c r="Y250" s="69"/>
    </row>
    <row r="251" spans="1:25" ht="32.25" outlineLevel="6" thickBot="1">
      <c r="A251" s="105" t="s">
        <v>221</v>
      </c>
      <c r="B251" s="109">
        <v>951</v>
      </c>
      <c r="C251" s="110" t="s">
        <v>26</v>
      </c>
      <c r="D251" s="110" t="s">
        <v>267</v>
      </c>
      <c r="E251" s="110" t="s">
        <v>215</v>
      </c>
      <c r="F251" s="110"/>
      <c r="G251" s="117">
        <v>300</v>
      </c>
      <c r="H251" s="89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85"/>
      <c r="Y251" s="69"/>
    </row>
    <row r="252" spans="1:25" ht="19.5" outlineLevel="6" thickBot="1">
      <c r="A252" s="112" t="s">
        <v>264</v>
      </c>
      <c r="B252" s="107">
        <v>951</v>
      </c>
      <c r="C252" s="108" t="s">
        <v>26</v>
      </c>
      <c r="D252" s="108" t="s">
        <v>268</v>
      </c>
      <c r="E252" s="108" t="s">
        <v>5</v>
      </c>
      <c r="F252" s="108"/>
      <c r="G252" s="16">
        <f>G253</f>
        <v>200</v>
      </c>
      <c r="H252" s="89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85"/>
      <c r="Y252" s="69"/>
    </row>
    <row r="253" spans="1:25" ht="32.25" outlineLevel="6" thickBot="1">
      <c r="A253" s="5" t="s">
        <v>219</v>
      </c>
      <c r="B253" s="22">
        <v>951</v>
      </c>
      <c r="C253" s="6" t="s">
        <v>26</v>
      </c>
      <c r="D253" s="6" t="s">
        <v>268</v>
      </c>
      <c r="E253" s="6" t="s">
        <v>213</v>
      </c>
      <c r="F253" s="6"/>
      <c r="G253" s="7">
        <f>G254</f>
        <v>200</v>
      </c>
      <c r="H253" s="8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85"/>
      <c r="Y253" s="69"/>
    </row>
    <row r="254" spans="1:25" ht="32.25" outlineLevel="6" thickBot="1">
      <c r="A254" s="105" t="s">
        <v>221</v>
      </c>
      <c r="B254" s="109">
        <v>951</v>
      </c>
      <c r="C254" s="110" t="s">
        <v>26</v>
      </c>
      <c r="D254" s="110" t="s">
        <v>268</v>
      </c>
      <c r="E254" s="110" t="s">
        <v>215</v>
      </c>
      <c r="F254" s="110"/>
      <c r="G254" s="117">
        <v>200</v>
      </c>
      <c r="H254" s="8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85"/>
      <c r="Y254" s="69"/>
    </row>
    <row r="255" spans="1:25" ht="19.5" outlineLevel="6" thickBot="1">
      <c r="A255" s="112" t="s">
        <v>265</v>
      </c>
      <c r="B255" s="107">
        <v>951</v>
      </c>
      <c r="C255" s="108" t="s">
        <v>26</v>
      </c>
      <c r="D255" s="108" t="s">
        <v>269</v>
      </c>
      <c r="E255" s="108" t="s">
        <v>5</v>
      </c>
      <c r="F255" s="108"/>
      <c r="G255" s="16">
        <f>G256</f>
        <v>250</v>
      </c>
      <c r="H255" s="89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85"/>
      <c r="Y255" s="69"/>
    </row>
    <row r="256" spans="1:25" ht="19.5" outlineLevel="6" thickBot="1">
      <c r="A256" s="112" t="s">
        <v>266</v>
      </c>
      <c r="B256" s="107">
        <v>951</v>
      </c>
      <c r="C256" s="108" t="s">
        <v>26</v>
      </c>
      <c r="D256" s="108" t="s">
        <v>270</v>
      </c>
      <c r="E256" s="108" t="s">
        <v>5</v>
      </c>
      <c r="F256" s="108"/>
      <c r="G256" s="16">
        <f>G257</f>
        <v>250</v>
      </c>
      <c r="H256" s="8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85"/>
      <c r="Y256" s="69"/>
    </row>
    <row r="257" spans="1:25" ht="32.25" outlineLevel="6" thickBot="1">
      <c r="A257" s="5" t="s">
        <v>219</v>
      </c>
      <c r="B257" s="22">
        <v>951</v>
      </c>
      <c r="C257" s="6" t="s">
        <v>26</v>
      </c>
      <c r="D257" s="6" t="s">
        <v>270</v>
      </c>
      <c r="E257" s="6" t="s">
        <v>213</v>
      </c>
      <c r="F257" s="6"/>
      <c r="G257" s="7">
        <f>G258</f>
        <v>250</v>
      </c>
      <c r="H257" s="8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85"/>
      <c r="Y257" s="69"/>
    </row>
    <row r="258" spans="1:25" ht="32.25" outlineLevel="6" thickBot="1">
      <c r="A258" s="105" t="s">
        <v>221</v>
      </c>
      <c r="B258" s="109">
        <v>951</v>
      </c>
      <c r="C258" s="110" t="s">
        <v>26</v>
      </c>
      <c r="D258" s="110" t="s">
        <v>270</v>
      </c>
      <c r="E258" s="110" t="s">
        <v>215</v>
      </c>
      <c r="F258" s="110"/>
      <c r="G258" s="117">
        <v>250</v>
      </c>
      <c r="H258" s="89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85"/>
      <c r="Y258" s="69"/>
    </row>
    <row r="259" spans="1:25" ht="32.25" outlineLevel="6" thickBot="1">
      <c r="A259" s="8" t="s">
        <v>359</v>
      </c>
      <c r="B259" s="20">
        <v>951</v>
      </c>
      <c r="C259" s="9" t="s">
        <v>360</v>
      </c>
      <c r="D259" s="9" t="s">
        <v>6</v>
      </c>
      <c r="E259" s="9" t="s">
        <v>5</v>
      </c>
      <c r="F259" s="9"/>
      <c r="G259" s="10">
        <f>G260</f>
        <v>1500</v>
      </c>
      <c r="H259" s="8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85"/>
      <c r="Y259" s="69"/>
    </row>
    <row r="260" spans="1:25" ht="19.5" outlineLevel="6" thickBot="1">
      <c r="A260" s="13" t="s">
        <v>71</v>
      </c>
      <c r="B260" s="20">
        <v>951</v>
      </c>
      <c r="C260" s="9" t="s">
        <v>360</v>
      </c>
      <c r="D260" s="9" t="s">
        <v>6</v>
      </c>
      <c r="E260" s="9" t="s">
        <v>5</v>
      </c>
      <c r="F260" s="9"/>
      <c r="G260" s="10">
        <f>G261</f>
        <v>1500</v>
      </c>
      <c r="H260" s="8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85"/>
      <c r="Y260" s="69"/>
    </row>
    <row r="261" spans="1:25" ht="19.5" outlineLevel="6" thickBot="1">
      <c r="A261" s="13" t="s">
        <v>303</v>
      </c>
      <c r="B261" s="20">
        <v>951</v>
      </c>
      <c r="C261" s="9" t="s">
        <v>360</v>
      </c>
      <c r="D261" s="9" t="s">
        <v>269</v>
      </c>
      <c r="E261" s="9" t="s">
        <v>5</v>
      </c>
      <c r="F261" s="9"/>
      <c r="G261" s="10">
        <f>G262</f>
        <v>1500</v>
      </c>
      <c r="H261" s="8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85"/>
      <c r="Y261" s="69"/>
    </row>
    <row r="262" spans="1:25" ht="19.5" outlineLevel="6" thickBot="1">
      <c r="A262" s="8" t="s">
        <v>266</v>
      </c>
      <c r="B262" s="20">
        <v>951</v>
      </c>
      <c r="C262" s="9" t="s">
        <v>360</v>
      </c>
      <c r="D262" s="9" t="s">
        <v>270</v>
      </c>
      <c r="E262" s="9" t="s">
        <v>5</v>
      </c>
      <c r="F262" s="9"/>
      <c r="G262" s="10">
        <f>G263</f>
        <v>1500</v>
      </c>
      <c r="H262" s="8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85"/>
      <c r="Y262" s="69"/>
    </row>
    <row r="263" spans="1:25" ht="19.5" outlineLevel="6" thickBot="1">
      <c r="A263" s="5" t="s">
        <v>255</v>
      </c>
      <c r="B263" s="22">
        <v>951</v>
      </c>
      <c r="C263" s="6" t="s">
        <v>360</v>
      </c>
      <c r="D263" s="6" t="s">
        <v>270</v>
      </c>
      <c r="E263" s="6" t="s">
        <v>253</v>
      </c>
      <c r="F263" s="6"/>
      <c r="G263" s="7">
        <v>1500</v>
      </c>
      <c r="H263" s="8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85"/>
      <c r="Y263" s="69"/>
    </row>
    <row r="264" spans="1:25" ht="19.5" outlineLevel="6" thickBot="1">
      <c r="A264" s="32" t="s">
        <v>107</v>
      </c>
      <c r="B264" s="19">
        <v>951</v>
      </c>
      <c r="C264" s="14" t="s">
        <v>106</v>
      </c>
      <c r="D264" s="14" t="s">
        <v>6</v>
      </c>
      <c r="E264" s="14" t="s">
        <v>5</v>
      </c>
      <c r="F264" s="14"/>
      <c r="G264" s="33">
        <f>G266+G271+G279</f>
        <v>1568.4</v>
      </c>
      <c r="H264" s="33">
        <f aca="true" t="shared" si="42" ref="H264:X264">H266+H271</f>
        <v>0</v>
      </c>
      <c r="I264" s="33">
        <f t="shared" si="42"/>
        <v>0</v>
      </c>
      <c r="J264" s="33">
        <f t="shared" si="42"/>
        <v>0</v>
      </c>
      <c r="K264" s="33">
        <f t="shared" si="42"/>
        <v>0</v>
      </c>
      <c r="L264" s="33">
        <f t="shared" si="42"/>
        <v>0</v>
      </c>
      <c r="M264" s="33">
        <f t="shared" si="42"/>
        <v>0</v>
      </c>
      <c r="N264" s="33">
        <f t="shared" si="42"/>
        <v>0</v>
      </c>
      <c r="O264" s="33">
        <f t="shared" si="42"/>
        <v>0</v>
      </c>
      <c r="P264" s="33">
        <f t="shared" si="42"/>
        <v>0</v>
      </c>
      <c r="Q264" s="33">
        <f t="shared" si="42"/>
        <v>0</v>
      </c>
      <c r="R264" s="33">
        <f t="shared" si="42"/>
        <v>0</v>
      </c>
      <c r="S264" s="33">
        <f t="shared" si="42"/>
        <v>0</v>
      </c>
      <c r="T264" s="33">
        <f t="shared" si="42"/>
        <v>0</v>
      </c>
      <c r="U264" s="33">
        <f t="shared" si="42"/>
        <v>0</v>
      </c>
      <c r="V264" s="33">
        <f t="shared" si="42"/>
        <v>0</v>
      </c>
      <c r="W264" s="33">
        <f t="shared" si="42"/>
        <v>0</v>
      </c>
      <c r="X264" s="83">
        <f t="shared" si="42"/>
        <v>241.07674</v>
      </c>
      <c r="Y264" s="69">
        <f>X264/G264*100</f>
        <v>15.370870951287936</v>
      </c>
    </row>
    <row r="265" spans="1:25" ht="19.5" outlineLevel="6" thickBot="1">
      <c r="A265" s="13" t="s">
        <v>71</v>
      </c>
      <c r="B265" s="20">
        <v>951</v>
      </c>
      <c r="C265" s="91" t="s">
        <v>106</v>
      </c>
      <c r="D265" s="91" t="s">
        <v>6</v>
      </c>
      <c r="E265" s="91" t="s">
        <v>5</v>
      </c>
      <c r="F265" s="91"/>
      <c r="G265" s="153">
        <f>G272+G280</f>
        <v>1162.2</v>
      </c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83"/>
      <c r="Y265" s="69"/>
    </row>
    <row r="266" spans="1:25" ht="16.5" outlineLevel="6" thickBot="1">
      <c r="A266" s="34" t="s">
        <v>77</v>
      </c>
      <c r="B266" s="20">
        <v>951</v>
      </c>
      <c r="C266" s="9" t="s">
        <v>29</v>
      </c>
      <c r="D266" s="9" t="s">
        <v>6</v>
      </c>
      <c r="E266" s="9" t="s">
        <v>5</v>
      </c>
      <c r="F266" s="9"/>
      <c r="G266" s="35">
        <f>G267</f>
        <v>406.2</v>
      </c>
      <c r="H266" s="35">
        <f aca="true" t="shared" si="43" ref="H266:X268">H267</f>
        <v>0</v>
      </c>
      <c r="I266" s="35">
        <f t="shared" si="43"/>
        <v>0</v>
      </c>
      <c r="J266" s="35">
        <f t="shared" si="43"/>
        <v>0</v>
      </c>
      <c r="K266" s="35">
        <f t="shared" si="43"/>
        <v>0</v>
      </c>
      <c r="L266" s="35">
        <f t="shared" si="43"/>
        <v>0</v>
      </c>
      <c r="M266" s="35">
        <f t="shared" si="43"/>
        <v>0</v>
      </c>
      <c r="N266" s="35">
        <f t="shared" si="43"/>
        <v>0</v>
      </c>
      <c r="O266" s="35">
        <f t="shared" si="43"/>
        <v>0</v>
      </c>
      <c r="P266" s="35">
        <f t="shared" si="43"/>
        <v>0</v>
      </c>
      <c r="Q266" s="35">
        <f t="shared" si="43"/>
        <v>0</v>
      </c>
      <c r="R266" s="35">
        <f t="shared" si="43"/>
        <v>0</v>
      </c>
      <c r="S266" s="35">
        <f t="shared" si="43"/>
        <v>0</v>
      </c>
      <c r="T266" s="35">
        <f t="shared" si="43"/>
        <v>0</v>
      </c>
      <c r="U266" s="35">
        <f t="shared" si="43"/>
        <v>0</v>
      </c>
      <c r="V266" s="35">
        <f t="shared" si="43"/>
        <v>0</v>
      </c>
      <c r="W266" s="35">
        <f t="shared" si="43"/>
        <v>0</v>
      </c>
      <c r="X266" s="76">
        <f t="shared" si="43"/>
        <v>178.07376</v>
      </c>
      <c r="Y266" s="69">
        <f>X266/G266*100</f>
        <v>43.8389364844904</v>
      </c>
    </row>
    <row r="267" spans="1:25" ht="32.25" outlineLevel="6" thickBot="1">
      <c r="A267" s="36" t="s">
        <v>103</v>
      </c>
      <c r="B267" s="21">
        <v>951</v>
      </c>
      <c r="C267" s="11" t="s">
        <v>29</v>
      </c>
      <c r="D267" s="11" t="s">
        <v>102</v>
      </c>
      <c r="E267" s="11" t="s">
        <v>5</v>
      </c>
      <c r="F267" s="11"/>
      <c r="G267" s="37">
        <f>G268</f>
        <v>406.2</v>
      </c>
      <c r="H267" s="37">
        <f t="shared" si="43"/>
        <v>0</v>
      </c>
      <c r="I267" s="37">
        <f t="shared" si="43"/>
        <v>0</v>
      </c>
      <c r="J267" s="37">
        <f t="shared" si="43"/>
        <v>0</v>
      </c>
      <c r="K267" s="37">
        <f t="shared" si="43"/>
        <v>0</v>
      </c>
      <c r="L267" s="37">
        <f t="shared" si="43"/>
        <v>0</v>
      </c>
      <c r="M267" s="37">
        <f t="shared" si="43"/>
        <v>0</v>
      </c>
      <c r="N267" s="37">
        <f t="shared" si="43"/>
        <v>0</v>
      </c>
      <c r="O267" s="37">
        <f t="shared" si="43"/>
        <v>0</v>
      </c>
      <c r="P267" s="37">
        <f t="shared" si="43"/>
        <v>0</v>
      </c>
      <c r="Q267" s="37">
        <f t="shared" si="43"/>
        <v>0</v>
      </c>
      <c r="R267" s="37">
        <f t="shared" si="43"/>
        <v>0</v>
      </c>
      <c r="S267" s="37">
        <f t="shared" si="43"/>
        <v>0</v>
      </c>
      <c r="T267" s="37">
        <f t="shared" si="43"/>
        <v>0</v>
      </c>
      <c r="U267" s="37">
        <f t="shared" si="43"/>
        <v>0</v>
      </c>
      <c r="V267" s="37">
        <f t="shared" si="43"/>
        <v>0</v>
      </c>
      <c r="W267" s="37">
        <f t="shared" si="43"/>
        <v>0</v>
      </c>
      <c r="X267" s="77">
        <f t="shared" si="43"/>
        <v>178.07376</v>
      </c>
      <c r="Y267" s="69">
        <f>X267/G267*100</f>
        <v>43.8389364844904</v>
      </c>
    </row>
    <row r="268" spans="1:25" ht="32.25" outlineLevel="6" thickBot="1">
      <c r="A268" s="106" t="s">
        <v>78</v>
      </c>
      <c r="B268" s="107">
        <v>951</v>
      </c>
      <c r="C268" s="108" t="s">
        <v>29</v>
      </c>
      <c r="D268" s="108" t="s">
        <v>30</v>
      </c>
      <c r="E268" s="108" t="s">
        <v>5</v>
      </c>
      <c r="F268" s="108"/>
      <c r="G268" s="40">
        <f>G269</f>
        <v>406.2</v>
      </c>
      <c r="H268" s="39">
        <f t="shared" si="43"/>
        <v>0</v>
      </c>
      <c r="I268" s="39">
        <f t="shared" si="43"/>
        <v>0</v>
      </c>
      <c r="J268" s="39">
        <f t="shared" si="43"/>
        <v>0</v>
      </c>
      <c r="K268" s="39">
        <f t="shared" si="43"/>
        <v>0</v>
      </c>
      <c r="L268" s="39">
        <f t="shared" si="43"/>
        <v>0</v>
      </c>
      <c r="M268" s="39">
        <f t="shared" si="43"/>
        <v>0</v>
      </c>
      <c r="N268" s="39">
        <f t="shared" si="43"/>
        <v>0</v>
      </c>
      <c r="O268" s="39">
        <f t="shared" si="43"/>
        <v>0</v>
      </c>
      <c r="P268" s="39">
        <f t="shared" si="43"/>
        <v>0</v>
      </c>
      <c r="Q268" s="39">
        <f t="shared" si="43"/>
        <v>0</v>
      </c>
      <c r="R268" s="39">
        <f t="shared" si="43"/>
        <v>0</v>
      </c>
      <c r="S268" s="39">
        <f t="shared" si="43"/>
        <v>0</v>
      </c>
      <c r="T268" s="39">
        <f t="shared" si="43"/>
        <v>0</v>
      </c>
      <c r="U268" s="39">
        <f t="shared" si="43"/>
        <v>0</v>
      </c>
      <c r="V268" s="39">
        <f t="shared" si="43"/>
        <v>0</v>
      </c>
      <c r="W268" s="39">
        <f t="shared" si="43"/>
        <v>0</v>
      </c>
      <c r="X268" s="78">
        <f t="shared" si="43"/>
        <v>178.07376</v>
      </c>
      <c r="Y268" s="69">
        <f>X268/G268*100</f>
        <v>43.8389364844904</v>
      </c>
    </row>
    <row r="269" spans="1:25" ht="32.25" outlineLevel="6" thickBot="1">
      <c r="A269" s="5" t="s">
        <v>273</v>
      </c>
      <c r="B269" s="22">
        <v>951</v>
      </c>
      <c r="C269" s="6" t="s">
        <v>29</v>
      </c>
      <c r="D269" s="6" t="s">
        <v>30</v>
      </c>
      <c r="E269" s="6" t="s">
        <v>271</v>
      </c>
      <c r="F269" s="6"/>
      <c r="G269" s="39">
        <f>G270</f>
        <v>406.2</v>
      </c>
      <c r="H269" s="27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52"/>
      <c r="X269" s="75">
        <v>178.07376</v>
      </c>
      <c r="Y269" s="69">
        <f>X269/G269*100</f>
        <v>43.8389364844904</v>
      </c>
    </row>
    <row r="270" spans="1:25" ht="32.25" outlineLevel="6" thickBot="1">
      <c r="A270" s="105" t="s">
        <v>274</v>
      </c>
      <c r="B270" s="109">
        <v>951</v>
      </c>
      <c r="C270" s="110" t="s">
        <v>29</v>
      </c>
      <c r="D270" s="110" t="s">
        <v>30</v>
      </c>
      <c r="E270" s="110" t="s">
        <v>272</v>
      </c>
      <c r="F270" s="110"/>
      <c r="G270" s="111">
        <v>406.2</v>
      </c>
      <c r="H270" s="89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85"/>
      <c r="Y270" s="69"/>
    </row>
    <row r="271" spans="1:25" ht="16.5" outlineLevel="6" thickBot="1">
      <c r="A271" s="34" t="s">
        <v>79</v>
      </c>
      <c r="B271" s="20">
        <v>951</v>
      </c>
      <c r="C271" s="9" t="s">
        <v>31</v>
      </c>
      <c r="D271" s="9" t="s">
        <v>6</v>
      </c>
      <c r="E271" s="9" t="s">
        <v>5</v>
      </c>
      <c r="F271" s="9"/>
      <c r="G271" s="35">
        <f>G272</f>
        <v>1112.2</v>
      </c>
      <c r="H271" s="35">
        <f aca="true" t="shared" si="44" ref="H271:X272">H272</f>
        <v>0</v>
      </c>
      <c r="I271" s="35">
        <f t="shared" si="44"/>
        <v>0</v>
      </c>
      <c r="J271" s="35">
        <f t="shared" si="44"/>
        <v>0</v>
      </c>
      <c r="K271" s="35">
        <f t="shared" si="44"/>
        <v>0</v>
      </c>
      <c r="L271" s="35">
        <f t="shared" si="44"/>
        <v>0</v>
      </c>
      <c r="M271" s="35">
        <f t="shared" si="44"/>
        <v>0</v>
      </c>
      <c r="N271" s="35">
        <f t="shared" si="44"/>
        <v>0</v>
      </c>
      <c r="O271" s="35">
        <f t="shared" si="44"/>
        <v>0</v>
      </c>
      <c r="P271" s="35">
        <f t="shared" si="44"/>
        <v>0</v>
      </c>
      <c r="Q271" s="35">
        <f t="shared" si="44"/>
        <v>0</v>
      </c>
      <c r="R271" s="35">
        <f t="shared" si="44"/>
        <v>0</v>
      </c>
      <c r="S271" s="35">
        <f t="shared" si="44"/>
        <v>0</v>
      </c>
      <c r="T271" s="35">
        <f t="shared" si="44"/>
        <v>0</v>
      </c>
      <c r="U271" s="35">
        <f t="shared" si="44"/>
        <v>0</v>
      </c>
      <c r="V271" s="35">
        <f t="shared" si="44"/>
        <v>0</v>
      </c>
      <c r="W271" s="35">
        <f t="shared" si="44"/>
        <v>0</v>
      </c>
      <c r="X271" s="76">
        <f t="shared" si="44"/>
        <v>63.00298</v>
      </c>
      <c r="Y271" s="69">
        <f>X271/G271*100</f>
        <v>5.664716777557993</v>
      </c>
    </row>
    <row r="272" spans="1:25" ht="16.5" outlineLevel="6" thickBot="1">
      <c r="A272" s="36" t="s">
        <v>71</v>
      </c>
      <c r="B272" s="21">
        <v>951</v>
      </c>
      <c r="C272" s="11" t="s">
        <v>31</v>
      </c>
      <c r="D272" s="11" t="s">
        <v>24</v>
      </c>
      <c r="E272" s="11" t="s">
        <v>5</v>
      </c>
      <c r="F272" s="11"/>
      <c r="G272" s="37">
        <f>G273+G276</f>
        <v>1112.2</v>
      </c>
      <c r="H272" s="37">
        <f t="shared" si="44"/>
        <v>0</v>
      </c>
      <c r="I272" s="37">
        <f t="shared" si="44"/>
        <v>0</v>
      </c>
      <c r="J272" s="37">
        <f t="shared" si="44"/>
        <v>0</v>
      </c>
      <c r="K272" s="37">
        <f t="shared" si="44"/>
        <v>0</v>
      </c>
      <c r="L272" s="37">
        <f t="shared" si="44"/>
        <v>0</v>
      </c>
      <c r="M272" s="37">
        <f t="shared" si="44"/>
        <v>0</v>
      </c>
      <c r="N272" s="37">
        <f t="shared" si="44"/>
        <v>0</v>
      </c>
      <c r="O272" s="37">
        <f t="shared" si="44"/>
        <v>0</v>
      </c>
      <c r="P272" s="37">
        <f t="shared" si="44"/>
        <v>0</v>
      </c>
      <c r="Q272" s="37">
        <f t="shared" si="44"/>
        <v>0</v>
      </c>
      <c r="R272" s="37">
        <f t="shared" si="44"/>
        <v>0</v>
      </c>
      <c r="S272" s="37">
        <f t="shared" si="44"/>
        <v>0</v>
      </c>
      <c r="T272" s="37">
        <f t="shared" si="44"/>
        <v>0</v>
      </c>
      <c r="U272" s="37">
        <f t="shared" si="44"/>
        <v>0</v>
      </c>
      <c r="V272" s="37">
        <f t="shared" si="44"/>
        <v>0</v>
      </c>
      <c r="W272" s="37">
        <f t="shared" si="44"/>
        <v>0</v>
      </c>
      <c r="X272" s="77">
        <f t="shared" si="44"/>
        <v>63.00298</v>
      </c>
      <c r="Y272" s="69">
        <f>X272/G272*100</f>
        <v>5.664716777557993</v>
      </c>
    </row>
    <row r="273" spans="1:25" ht="32.25" outlineLevel="6" thickBot="1">
      <c r="A273" s="112" t="s">
        <v>278</v>
      </c>
      <c r="B273" s="107">
        <v>951</v>
      </c>
      <c r="C273" s="108" t="s">
        <v>31</v>
      </c>
      <c r="D273" s="108" t="s">
        <v>275</v>
      </c>
      <c r="E273" s="108" t="s">
        <v>5</v>
      </c>
      <c r="F273" s="108"/>
      <c r="G273" s="40">
        <f>G274</f>
        <v>718.2</v>
      </c>
      <c r="H273" s="27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52"/>
      <c r="X273" s="75">
        <v>63.00298</v>
      </c>
      <c r="Y273" s="69">
        <f>X273/G273*100</f>
        <v>8.772344750765802</v>
      </c>
    </row>
    <row r="274" spans="1:25" ht="32.25" outlineLevel="6" thickBot="1">
      <c r="A274" s="5" t="s">
        <v>227</v>
      </c>
      <c r="B274" s="22">
        <v>951</v>
      </c>
      <c r="C274" s="6" t="s">
        <v>31</v>
      </c>
      <c r="D274" s="6" t="s">
        <v>275</v>
      </c>
      <c r="E274" s="6" t="s">
        <v>225</v>
      </c>
      <c r="F274" s="6"/>
      <c r="G274" s="39">
        <f>G275</f>
        <v>718.2</v>
      </c>
      <c r="H274" s="89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85"/>
      <c r="Y274" s="69"/>
    </row>
    <row r="275" spans="1:25" ht="19.5" outlineLevel="6" thickBot="1">
      <c r="A275" s="105" t="s">
        <v>279</v>
      </c>
      <c r="B275" s="109">
        <v>951</v>
      </c>
      <c r="C275" s="110" t="s">
        <v>31</v>
      </c>
      <c r="D275" s="110" t="s">
        <v>275</v>
      </c>
      <c r="E275" s="110" t="s">
        <v>276</v>
      </c>
      <c r="F275" s="110"/>
      <c r="G275" s="111">
        <v>718.2</v>
      </c>
      <c r="H275" s="89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85"/>
      <c r="Y275" s="69"/>
    </row>
    <row r="276" spans="1:25" ht="32.25" outlineLevel="6" thickBot="1">
      <c r="A276" s="112" t="s">
        <v>280</v>
      </c>
      <c r="B276" s="107">
        <v>951</v>
      </c>
      <c r="C276" s="108" t="s">
        <v>31</v>
      </c>
      <c r="D276" s="108" t="s">
        <v>277</v>
      </c>
      <c r="E276" s="108" t="s">
        <v>5</v>
      </c>
      <c r="F276" s="108"/>
      <c r="G276" s="40">
        <f>G277</f>
        <v>394</v>
      </c>
      <c r="H276" s="89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85"/>
      <c r="Y276" s="69"/>
    </row>
    <row r="277" spans="1:25" ht="32.25" outlineLevel="6" thickBot="1">
      <c r="A277" s="5" t="s">
        <v>227</v>
      </c>
      <c r="B277" s="22">
        <v>951</v>
      </c>
      <c r="C277" s="6" t="s">
        <v>31</v>
      </c>
      <c r="D277" s="6" t="s">
        <v>277</v>
      </c>
      <c r="E277" s="6" t="s">
        <v>225</v>
      </c>
      <c r="F277" s="6"/>
      <c r="G277" s="39">
        <f>G278</f>
        <v>394</v>
      </c>
      <c r="H277" s="89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85"/>
      <c r="Y277" s="69"/>
    </row>
    <row r="278" spans="1:25" ht="19.5" outlineLevel="6" thickBot="1">
      <c r="A278" s="105" t="s">
        <v>279</v>
      </c>
      <c r="B278" s="109">
        <v>951</v>
      </c>
      <c r="C278" s="110" t="s">
        <v>31</v>
      </c>
      <c r="D278" s="110" t="s">
        <v>277</v>
      </c>
      <c r="E278" s="110" t="s">
        <v>276</v>
      </c>
      <c r="F278" s="110"/>
      <c r="G278" s="111">
        <v>394</v>
      </c>
      <c r="H278" s="89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85"/>
      <c r="Y278" s="69"/>
    </row>
    <row r="279" spans="1:25" ht="19.5" outlineLevel="6" thickBot="1">
      <c r="A279" s="8" t="s">
        <v>316</v>
      </c>
      <c r="B279" s="20">
        <v>951</v>
      </c>
      <c r="C279" s="9" t="s">
        <v>318</v>
      </c>
      <c r="D279" s="9" t="s">
        <v>6</v>
      </c>
      <c r="E279" s="9" t="s">
        <v>5</v>
      </c>
      <c r="F279" s="110"/>
      <c r="G279" s="35">
        <f>G280</f>
        <v>50</v>
      </c>
      <c r="H279" s="89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85"/>
      <c r="Y279" s="69"/>
    </row>
    <row r="280" spans="1:25" ht="19.5" outlineLevel="6" thickBot="1">
      <c r="A280" s="13" t="s">
        <v>71</v>
      </c>
      <c r="B280" s="20">
        <v>951</v>
      </c>
      <c r="C280" s="9" t="s">
        <v>318</v>
      </c>
      <c r="D280" s="9" t="s">
        <v>24</v>
      </c>
      <c r="E280" s="9" t="s">
        <v>5</v>
      </c>
      <c r="F280" s="110"/>
      <c r="G280" s="35">
        <f>G281</f>
        <v>50</v>
      </c>
      <c r="H280" s="89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85"/>
      <c r="Y280" s="69"/>
    </row>
    <row r="281" spans="1:25" ht="32.25" outlineLevel="6" thickBot="1">
      <c r="A281" s="164" t="s">
        <v>317</v>
      </c>
      <c r="B281" s="107">
        <v>951</v>
      </c>
      <c r="C281" s="108" t="s">
        <v>318</v>
      </c>
      <c r="D281" s="108" t="s">
        <v>319</v>
      </c>
      <c r="E281" s="108" t="s">
        <v>5</v>
      </c>
      <c r="F281" s="110"/>
      <c r="G281" s="40">
        <f>G282</f>
        <v>50</v>
      </c>
      <c r="H281" s="89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85"/>
      <c r="Y281" s="69"/>
    </row>
    <row r="282" spans="1:25" ht="32.25" outlineLevel="6" thickBot="1">
      <c r="A282" s="5" t="s">
        <v>219</v>
      </c>
      <c r="B282" s="22">
        <v>951</v>
      </c>
      <c r="C282" s="6" t="s">
        <v>320</v>
      </c>
      <c r="D282" s="6" t="s">
        <v>319</v>
      </c>
      <c r="E282" s="6" t="s">
        <v>213</v>
      </c>
      <c r="F282" s="110"/>
      <c r="G282" s="39">
        <f>G283</f>
        <v>50</v>
      </c>
      <c r="H282" s="89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85"/>
      <c r="Y282" s="69"/>
    </row>
    <row r="283" spans="1:25" ht="32.25" outlineLevel="6" thickBot="1">
      <c r="A283" s="105" t="s">
        <v>221</v>
      </c>
      <c r="B283" s="109">
        <v>951</v>
      </c>
      <c r="C283" s="110" t="s">
        <v>318</v>
      </c>
      <c r="D283" s="110" t="s">
        <v>319</v>
      </c>
      <c r="E283" s="110" t="s">
        <v>215</v>
      </c>
      <c r="F283" s="110"/>
      <c r="G283" s="111">
        <v>50</v>
      </c>
      <c r="H283" s="89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85"/>
      <c r="Y283" s="69"/>
    </row>
    <row r="284" spans="1:25" ht="19.5" outlineLevel="6" thickBot="1">
      <c r="A284" s="32" t="s">
        <v>166</v>
      </c>
      <c r="B284" s="19">
        <v>951</v>
      </c>
      <c r="C284" s="14" t="s">
        <v>105</v>
      </c>
      <c r="D284" s="14" t="s">
        <v>6</v>
      </c>
      <c r="E284" s="14" t="s">
        <v>5</v>
      </c>
      <c r="F284" s="14"/>
      <c r="G284" s="33">
        <f>G286+G291</f>
        <v>500</v>
      </c>
      <c r="H284" s="33">
        <f aca="true" t="shared" si="45" ref="H284:X284">H286+H291</f>
        <v>0</v>
      </c>
      <c r="I284" s="33">
        <f t="shared" si="45"/>
        <v>0</v>
      </c>
      <c r="J284" s="33">
        <f t="shared" si="45"/>
        <v>0</v>
      </c>
      <c r="K284" s="33">
        <f t="shared" si="45"/>
        <v>0</v>
      </c>
      <c r="L284" s="33">
        <f t="shared" si="45"/>
        <v>0</v>
      </c>
      <c r="M284" s="33">
        <f t="shared" si="45"/>
        <v>0</v>
      </c>
      <c r="N284" s="33">
        <f t="shared" si="45"/>
        <v>0</v>
      </c>
      <c r="O284" s="33">
        <f t="shared" si="45"/>
        <v>0</v>
      </c>
      <c r="P284" s="33">
        <f t="shared" si="45"/>
        <v>0</v>
      </c>
      <c r="Q284" s="33">
        <f t="shared" si="45"/>
        <v>0</v>
      </c>
      <c r="R284" s="33">
        <f t="shared" si="45"/>
        <v>0</v>
      </c>
      <c r="S284" s="33">
        <f t="shared" si="45"/>
        <v>0</v>
      </c>
      <c r="T284" s="33">
        <f t="shared" si="45"/>
        <v>0</v>
      </c>
      <c r="U284" s="33">
        <f t="shared" si="45"/>
        <v>0</v>
      </c>
      <c r="V284" s="33">
        <f t="shared" si="45"/>
        <v>0</v>
      </c>
      <c r="W284" s="33">
        <f t="shared" si="45"/>
        <v>0</v>
      </c>
      <c r="X284" s="83">
        <f t="shared" si="45"/>
        <v>499.74378</v>
      </c>
      <c r="Y284" s="69">
        <f>X284/G284*100</f>
        <v>99.948756</v>
      </c>
    </row>
    <row r="285" spans="1:25" ht="19.5" outlineLevel="6" thickBot="1">
      <c r="A285" s="13" t="s">
        <v>71</v>
      </c>
      <c r="B285" s="20">
        <v>952</v>
      </c>
      <c r="C285" s="91" t="s">
        <v>105</v>
      </c>
      <c r="D285" s="91" t="s">
        <v>6</v>
      </c>
      <c r="E285" s="91" t="s">
        <v>5</v>
      </c>
      <c r="F285" s="91"/>
      <c r="G285" s="153">
        <f>G287+G295</f>
        <v>500</v>
      </c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83"/>
      <c r="Y285" s="69"/>
    </row>
    <row r="286" spans="1:25" ht="16.5" outlineLevel="6" thickBot="1">
      <c r="A286" s="34" t="s">
        <v>172</v>
      </c>
      <c r="B286" s="20">
        <v>951</v>
      </c>
      <c r="C286" s="9" t="s">
        <v>171</v>
      </c>
      <c r="D286" s="9" t="s">
        <v>6</v>
      </c>
      <c r="E286" s="9" t="s">
        <v>5</v>
      </c>
      <c r="F286" s="9"/>
      <c r="G286" s="35">
        <f>G287</f>
        <v>500</v>
      </c>
      <c r="H286" s="35">
        <f aca="true" t="shared" si="46" ref="H286:X288">H287</f>
        <v>0</v>
      </c>
      <c r="I286" s="35">
        <f t="shared" si="46"/>
        <v>0</v>
      </c>
      <c r="J286" s="35">
        <f t="shared" si="46"/>
        <v>0</v>
      </c>
      <c r="K286" s="35">
        <f t="shared" si="46"/>
        <v>0</v>
      </c>
      <c r="L286" s="35">
        <f t="shared" si="46"/>
        <v>0</v>
      </c>
      <c r="M286" s="35">
        <f t="shared" si="46"/>
        <v>0</v>
      </c>
      <c r="N286" s="35">
        <f t="shared" si="46"/>
        <v>0</v>
      </c>
      <c r="O286" s="35">
        <f t="shared" si="46"/>
        <v>0</v>
      </c>
      <c r="P286" s="35">
        <f t="shared" si="46"/>
        <v>0</v>
      </c>
      <c r="Q286" s="35">
        <f t="shared" si="46"/>
        <v>0</v>
      </c>
      <c r="R286" s="35">
        <f t="shared" si="46"/>
        <v>0</v>
      </c>
      <c r="S286" s="35">
        <f t="shared" si="46"/>
        <v>0</v>
      </c>
      <c r="T286" s="35">
        <f t="shared" si="46"/>
        <v>0</v>
      </c>
      <c r="U286" s="35">
        <f t="shared" si="46"/>
        <v>0</v>
      </c>
      <c r="V286" s="35">
        <f t="shared" si="46"/>
        <v>0</v>
      </c>
      <c r="W286" s="35">
        <f t="shared" si="46"/>
        <v>0</v>
      </c>
      <c r="X286" s="76">
        <f t="shared" si="46"/>
        <v>499.74378</v>
      </c>
      <c r="Y286" s="69">
        <f>X286/G286*100</f>
        <v>99.948756</v>
      </c>
    </row>
    <row r="287" spans="1:25" ht="16.5" outlineLevel="6" thickBot="1">
      <c r="A287" s="13" t="s">
        <v>71</v>
      </c>
      <c r="B287" s="21">
        <v>951</v>
      </c>
      <c r="C287" s="11" t="s">
        <v>171</v>
      </c>
      <c r="D287" s="11" t="s">
        <v>24</v>
      </c>
      <c r="E287" s="11" t="s">
        <v>5</v>
      </c>
      <c r="F287" s="11"/>
      <c r="G287" s="37">
        <f>G288</f>
        <v>500</v>
      </c>
      <c r="H287" s="37">
        <f t="shared" si="46"/>
        <v>0</v>
      </c>
      <c r="I287" s="37">
        <f t="shared" si="46"/>
        <v>0</v>
      </c>
      <c r="J287" s="37">
        <f t="shared" si="46"/>
        <v>0</v>
      </c>
      <c r="K287" s="37">
        <f t="shared" si="46"/>
        <v>0</v>
      </c>
      <c r="L287" s="37">
        <f t="shared" si="46"/>
        <v>0</v>
      </c>
      <c r="M287" s="37">
        <f t="shared" si="46"/>
        <v>0</v>
      </c>
      <c r="N287" s="37">
        <f t="shared" si="46"/>
        <v>0</v>
      </c>
      <c r="O287" s="37">
        <f t="shared" si="46"/>
        <v>0</v>
      </c>
      <c r="P287" s="37">
        <f t="shared" si="46"/>
        <v>0</v>
      </c>
      <c r="Q287" s="37">
        <f t="shared" si="46"/>
        <v>0</v>
      </c>
      <c r="R287" s="37">
        <f t="shared" si="46"/>
        <v>0</v>
      </c>
      <c r="S287" s="37">
        <f t="shared" si="46"/>
        <v>0</v>
      </c>
      <c r="T287" s="37">
        <f t="shared" si="46"/>
        <v>0</v>
      </c>
      <c r="U287" s="37">
        <f t="shared" si="46"/>
        <v>0</v>
      </c>
      <c r="V287" s="37">
        <f t="shared" si="46"/>
        <v>0</v>
      </c>
      <c r="W287" s="37">
        <f t="shared" si="46"/>
        <v>0</v>
      </c>
      <c r="X287" s="77">
        <f t="shared" si="46"/>
        <v>499.74378</v>
      </c>
      <c r="Y287" s="69">
        <f>X287/G287*100</f>
        <v>99.948756</v>
      </c>
    </row>
    <row r="288" spans="1:25" ht="32.25" outlineLevel="6" thickBot="1">
      <c r="A288" s="119" t="s">
        <v>282</v>
      </c>
      <c r="B288" s="107">
        <v>951</v>
      </c>
      <c r="C288" s="108" t="s">
        <v>171</v>
      </c>
      <c r="D288" s="108" t="s">
        <v>281</v>
      </c>
      <c r="E288" s="108" t="s">
        <v>5</v>
      </c>
      <c r="F288" s="108"/>
      <c r="G288" s="40">
        <f>G289</f>
        <v>500</v>
      </c>
      <c r="H288" s="39">
        <f t="shared" si="46"/>
        <v>0</v>
      </c>
      <c r="I288" s="39">
        <f t="shared" si="46"/>
        <v>0</v>
      </c>
      <c r="J288" s="39">
        <f t="shared" si="46"/>
        <v>0</v>
      </c>
      <c r="K288" s="39">
        <f t="shared" si="46"/>
        <v>0</v>
      </c>
      <c r="L288" s="39">
        <f t="shared" si="46"/>
        <v>0</v>
      </c>
      <c r="M288" s="39">
        <f t="shared" si="46"/>
        <v>0</v>
      </c>
      <c r="N288" s="39">
        <f t="shared" si="46"/>
        <v>0</v>
      </c>
      <c r="O288" s="39">
        <f t="shared" si="46"/>
        <v>0</v>
      </c>
      <c r="P288" s="39">
        <f t="shared" si="46"/>
        <v>0</v>
      </c>
      <c r="Q288" s="39">
        <f t="shared" si="46"/>
        <v>0</v>
      </c>
      <c r="R288" s="39">
        <f t="shared" si="46"/>
        <v>0</v>
      </c>
      <c r="S288" s="39">
        <f t="shared" si="46"/>
        <v>0</v>
      </c>
      <c r="T288" s="39">
        <f t="shared" si="46"/>
        <v>0</v>
      </c>
      <c r="U288" s="39">
        <f t="shared" si="46"/>
        <v>0</v>
      </c>
      <c r="V288" s="39">
        <f t="shared" si="46"/>
        <v>0</v>
      </c>
      <c r="W288" s="39">
        <f t="shared" si="46"/>
        <v>0</v>
      </c>
      <c r="X288" s="78">
        <f t="shared" si="46"/>
        <v>499.74378</v>
      </c>
      <c r="Y288" s="69">
        <f>X288/G288*100</f>
        <v>99.948756</v>
      </c>
    </row>
    <row r="289" spans="1:25" ht="32.25" outlineLevel="6" thickBot="1">
      <c r="A289" s="5" t="s">
        <v>219</v>
      </c>
      <c r="B289" s="22">
        <v>951</v>
      </c>
      <c r="C289" s="6" t="s">
        <v>171</v>
      </c>
      <c r="D289" s="6" t="s">
        <v>281</v>
      </c>
      <c r="E289" s="6" t="s">
        <v>213</v>
      </c>
      <c r="F289" s="6"/>
      <c r="G289" s="39">
        <f>G290</f>
        <v>500</v>
      </c>
      <c r="H289" s="27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52"/>
      <c r="X289" s="75">
        <v>499.74378</v>
      </c>
      <c r="Y289" s="69">
        <f>X289/G289*100</f>
        <v>99.948756</v>
      </c>
    </row>
    <row r="290" spans="1:25" ht="32.25" outlineLevel="6" thickBot="1">
      <c r="A290" s="105" t="s">
        <v>221</v>
      </c>
      <c r="B290" s="109">
        <v>951</v>
      </c>
      <c r="C290" s="110" t="s">
        <v>171</v>
      </c>
      <c r="D290" s="110" t="s">
        <v>281</v>
      </c>
      <c r="E290" s="110" t="s">
        <v>215</v>
      </c>
      <c r="F290" s="110"/>
      <c r="G290" s="111">
        <v>500</v>
      </c>
      <c r="H290" s="89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85"/>
      <c r="Y290" s="69"/>
    </row>
    <row r="291" spans="1:25" ht="32.25" outlineLevel="6" thickBot="1">
      <c r="A291" s="34" t="s">
        <v>178</v>
      </c>
      <c r="B291" s="20">
        <v>951</v>
      </c>
      <c r="C291" s="9" t="s">
        <v>179</v>
      </c>
      <c r="D291" s="9" t="s">
        <v>6</v>
      </c>
      <c r="E291" s="9" t="s">
        <v>5</v>
      </c>
      <c r="F291" s="9"/>
      <c r="G291" s="35">
        <f>G292+G295</f>
        <v>0</v>
      </c>
      <c r="H291" s="35">
        <f aca="true" t="shared" si="47" ref="H291:X291">H292</f>
        <v>0</v>
      </c>
      <c r="I291" s="35">
        <f t="shared" si="47"/>
        <v>0</v>
      </c>
      <c r="J291" s="35">
        <f t="shared" si="47"/>
        <v>0</v>
      </c>
      <c r="K291" s="35">
        <f t="shared" si="47"/>
        <v>0</v>
      </c>
      <c r="L291" s="35">
        <f t="shared" si="47"/>
        <v>0</v>
      </c>
      <c r="M291" s="35">
        <f t="shared" si="47"/>
        <v>0</v>
      </c>
      <c r="N291" s="35">
        <f t="shared" si="47"/>
        <v>0</v>
      </c>
      <c r="O291" s="35">
        <f t="shared" si="47"/>
        <v>0</v>
      </c>
      <c r="P291" s="35">
        <f t="shared" si="47"/>
        <v>0</v>
      </c>
      <c r="Q291" s="35">
        <f t="shared" si="47"/>
        <v>0</v>
      </c>
      <c r="R291" s="35">
        <f t="shared" si="47"/>
        <v>0</v>
      </c>
      <c r="S291" s="35">
        <f t="shared" si="47"/>
        <v>0</v>
      </c>
      <c r="T291" s="35">
        <f t="shared" si="47"/>
        <v>0</v>
      </c>
      <c r="U291" s="35">
        <f t="shared" si="47"/>
        <v>0</v>
      </c>
      <c r="V291" s="35">
        <f t="shared" si="47"/>
        <v>0</v>
      </c>
      <c r="W291" s="35">
        <f t="shared" si="47"/>
        <v>0</v>
      </c>
      <c r="X291" s="35">
        <f t="shared" si="47"/>
        <v>0</v>
      </c>
      <c r="Y291" s="69" t="e">
        <f>X291/G291*100</f>
        <v>#DIV/0!</v>
      </c>
    </row>
    <row r="292" spans="1:25" ht="63.75" outlineLevel="6" thickBot="1">
      <c r="A292" s="34" t="s">
        <v>203</v>
      </c>
      <c r="B292" s="24">
        <v>951</v>
      </c>
      <c r="C292" s="17" t="s">
        <v>179</v>
      </c>
      <c r="D292" s="11" t="s">
        <v>185</v>
      </c>
      <c r="E292" s="11" t="s">
        <v>5</v>
      </c>
      <c r="F292" s="11"/>
      <c r="G292" s="37">
        <f>G293</f>
        <v>0</v>
      </c>
      <c r="H292" s="37">
        <f aca="true" t="shared" si="48" ref="H292:X292">H293+H296</f>
        <v>0</v>
      </c>
      <c r="I292" s="37">
        <f t="shared" si="48"/>
        <v>0</v>
      </c>
      <c r="J292" s="37">
        <f t="shared" si="48"/>
        <v>0</v>
      </c>
      <c r="K292" s="37">
        <f t="shared" si="48"/>
        <v>0</v>
      </c>
      <c r="L292" s="37">
        <f t="shared" si="48"/>
        <v>0</v>
      </c>
      <c r="M292" s="37">
        <f t="shared" si="48"/>
        <v>0</v>
      </c>
      <c r="N292" s="37">
        <f t="shared" si="48"/>
        <v>0</v>
      </c>
      <c r="O292" s="37">
        <f t="shared" si="48"/>
        <v>0</v>
      </c>
      <c r="P292" s="37">
        <f t="shared" si="48"/>
        <v>0</v>
      </c>
      <c r="Q292" s="37">
        <f t="shared" si="48"/>
        <v>0</v>
      </c>
      <c r="R292" s="37">
        <f t="shared" si="48"/>
        <v>0</v>
      </c>
      <c r="S292" s="37">
        <f t="shared" si="48"/>
        <v>0</v>
      </c>
      <c r="T292" s="37">
        <f t="shared" si="48"/>
        <v>0</v>
      </c>
      <c r="U292" s="37">
        <f t="shared" si="48"/>
        <v>0</v>
      </c>
      <c r="V292" s="37">
        <f t="shared" si="48"/>
        <v>0</v>
      </c>
      <c r="W292" s="37">
        <f t="shared" si="48"/>
        <v>0</v>
      </c>
      <c r="X292" s="37">
        <f t="shared" si="48"/>
        <v>0</v>
      </c>
      <c r="Y292" s="69" t="e">
        <f>X292/G292*100</f>
        <v>#DIV/0!</v>
      </c>
    </row>
    <row r="293" spans="1:25" ht="38.25" customHeight="1" outlineLevel="6" thickBot="1">
      <c r="A293" s="38" t="s">
        <v>285</v>
      </c>
      <c r="B293" s="22">
        <v>951</v>
      </c>
      <c r="C293" s="6" t="s">
        <v>179</v>
      </c>
      <c r="D293" s="6" t="s">
        <v>185</v>
      </c>
      <c r="E293" s="6" t="s">
        <v>283</v>
      </c>
      <c r="F293" s="6"/>
      <c r="G293" s="39">
        <f>G294</f>
        <v>0</v>
      </c>
      <c r="H293" s="27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52"/>
      <c r="X293" s="75">
        <v>0</v>
      </c>
      <c r="Y293" s="69" t="e">
        <f>X293/G293*100</f>
        <v>#DIV/0!</v>
      </c>
    </row>
    <row r="294" spans="1:25" ht="38.25" customHeight="1" outlineLevel="6" thickBot="1">
      <c r="A294" s="120" t="s">
        <v>286</v>
      </c>
      <c r="B294" s="109">
        <v>951</v>
      </c>
      <c r="C294" s="110" t="s">
        <v>179</v>
      </c>
      <c r="D294" s="110" t="s">
        <v>185</v>
      </c>
      <c r="E294" s="110" t="s">
        <v>284</v>
      </c>
      <c r="F294" s="110"/>
      <c r="G294" s="111">
        <v>0</v>
      </c>
      <c r="H294" s="89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85"/>
      <c r="Y294" s="69"/>
    </row>
    <row r="295" spans="1:25" ht="16.5" outlineLevel="6" thickBot="1">
      <c r="A295" s="34" t="s">
        <v>186</v>
      </c>
      <c r="B295" s="20">
        <v>951</v>
      </c>
      <c r="C295" s="9" t="s">
        <v>179</v>
      </c>
      <c r="D295" s="9" t="s">
        <v>24</v>
      </c>
      <c r="E295" s="9" t="s">
        <v>5</v>
      </c>
      <c r="F295" s="9"/>
      <c r="G295" s="35">
        <f>G296</f>
        <v>0</v>
      </c>
      <c r="H295" s="35">
        <f aca="true" t="shared" si="49" ref="H295:X295">H296</f>
        <v>0</v>
      </c>
      <c r="I295" s="35">
        <f t="shared" si="49"/>
        <v>0</v>
      </c>
      <c r="J295" s="35">
        <f t="shared" si="49"/>
        <v>0</v>
      </c>
      <c r="K295" s="35">
        <f t="shared" si="49"/>
        <v>0</v>
      </c>
      <c r="L295" s="35">
        <f t="shared" si="49"/>
        <v>0</v>
      </c>
      <c r="M295" s="35">
        <f t="shared" si="49"/>
        <v>0</v>
      </c>
      <c r="N295" s="35">
        <f t="shared" si="49"/>
        <v>0</v>
      </c>
      <c r="O295" s="35">
        <f t="shared" si="49"/>
        <v>0</v>
      </c>
      <c r="P295" s="35">
        <f t="shared" si="49"/>
        <v>0</v>
      </c>
      <c r="Q295" s="35">
        <f t="shared" si="49"/>
        <v>0</v>
      </c>
      <c r="R295" s="35">
        <f t="shared" si="49"/>
        <v>0</v>
      </c>
      <c r="S295" s="35">
        <f t="shared" si="49"/>
        <v>0</v>
      </c>
      <c r="T295" s="35">
        <f t="shared" si="49"/>
        <v>0</v>
      </c>
      <c r="U295" s="35">
        <f t="shared" si="49"/>
        <v>0</v>
      </c>
      <c r="V295" s="35">
        <f t="shared" si="49"/>
        <v>0</v>
      </c>
      <c r="W295" s="35">
        <f t="shared" si="49"/>
        <v>0</v>
      </c>
      <c r="X295" s="35">
        <f t="shared" si="49"/>
        <v>0</v>
      </c>
      <c r="Y295" s="69" t="e">
        <f>X295/G295*100</f>
        <v>#DIV/0!</v>
      </c>
    </row>
    <row r="296" spans="1:25" ht="32.25" outlineLevel="6" thickBot="1">
      <c r="A296" s="119" t="s">
        <v>282</v>
      </c>
      <c r="B296" s="107">
        <v>951</v>
      </c>
      <c r="C296" s="108" t="s">
        <v>179</v>
      </c>
      <c r="D296" s="108" t="s">
        <v>281</v>
      </c>
      <c r="E296" s="108" t="s">
        <v>5</v>
      </c>
      <c r="F296" s="108"/>
      <c r="G296" s="40">
        <f>G297</f>
        <v>0</v>
      </c>
      <c r="H296" s="89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85">
        <v>0</v>
      </c>
      <c r="Y296" s="69" t="e">
        <f>X296/G296*100</f>
        <v>#DIV/0!</v>
      </c>
    </row>
    <row r="297" spans="1:25" ht="19.5" outlineLevel="6" thickBot="1">
      <c r="A297" s="5" t="s">
        <v>255</v>
      </c>
      <c r="B297" s="22">
        <v>951</v>
      </c>
      <c r="C297" s="6" t="s">
        <v>179</v>
      </c>
      <c r="D297" s="6" t="s">
        <v>281</v>
      </c>
      <c r="E297" s="6" t="s">
        <v>253</v>
      </c>
      <c r="F297" s="6"/>
      <c r="G297" s="39">
        <v>0</v>
      </c>
      <c r="H297" s="89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85"/>
      <c r="Y297" s="69"/>
    </row>
    <row r="298" spans="1:25" ht="19.5" outlineLevel="6" thickBot="1">
      <c r="A298" s="32" t="s">
        <v>162</v>
      </c>
      <c r="B298" s="19">
        <v>951</v>
      </c>
      <c r="C298" s="14" t="s">
        <v>161</v>
      </c>
      <c r="D298" s="14" t="s">
        <v>6</v>
      </c>
      <c r="E298" s="14" t="s">
        <v>5</v>
      </c>
      <c r="F298" s="14"/>
      <c r="G298" s="33">
        <f>G299+G304</f>
        <v>2006.7</v>
      </c>
      <c r="H298" s="33">
        <f aca="true" t="shared" si="50" ref="H298:X298">H299+H304</f>
        <v>0</v>
      </c>
      <c r="I298" s="33">
        <f t="shared" si="50"/>
        <v>0</v>
      </c>
      <c r="J298" s="33">
        <f t="shared" si="50"/>
        <v>0</v>
      </c>
      <c r="K298" s="33">
        <f t="shared" si="50"/>
        <v>0</v>
      </c>
      <c r="L298" s="33">
        <f t="shared" si="50"/>
        <v>0</v>
      </c>
      <c r="M298" s="33">
        <f t="shared" si="50"/>
        <v>0</v>
      </c>
      <c r="N298" s="33">
        <f t="shared" si="50"/>
        <v>0</v>
      </c>
      <c r="O298" s="33">
        <f t="shared" si="50"/>
        <v>0</v>
      </c>
      <c r="P298" s="33">
        <f t="shared" si="50"/>
        <v>0</v>
      </c>
      <c r="Q298" s="33">
        <f t="shared" si="50"/>
        <v>0</v>
      </c>
      <c r="R298" s="33">
        <f t="shared" si="50"/>
        <v>0</v>
      </c>
      <c r="S298" s="33">
        <f t="shared" si="50"/>
        <v>0</v>
      </c>
      <c r="T298" s="33">
        <f t="shared" si="50"/>
        <v>0</v>
      </c>
      <c r="U298" s="33">
        <f t="shared" si="50"/>
        <v>0</v>
      </c>
      <c r="V298" s="33">
        <f t="shared" si="50"/>
        <v>0</v>
      </c>
      <c r="W298" s="33">
        <f t="shared" si="50"/>
        <v>0</v>
      </c>
      <c r="X298" s="83">
        <f t="shared" si="50"/>
        <v>1410.7881399999999</v>
      </c>
      <c r="Y298" s="69">
        <f>X298/G298*100</f>
        <v>70.30388897194399</v>
      </c>
    </row>
    <row r="299" spans="1:25" ht="16.5" outlineLevel="6" thickBot="1">
      <c r="A299" s="41" t="s">
        <v>74</v>
      </c>
      <c r="B299" s="20">
        <v>951</v>
      </c>
      <c r="C299" s="9" t="s">
        <v>174</v>
      </c>
      <c r="D299" s="9" t="s">
        <v>6</v>
      </c>
      <c r="E299" s="9" t="s">
        <v>5</v>
      </c>
      <c r="F299" s="9"/>
      <c r="G299" s="35">
        <f>G300</f>
        <v>1900</v>
      </c>
      <c r="H299" s="35">
        <f aca="true" t="shared" si="51" ref="H299:X299">H300</f>
        <v>0</v>
      </c>
      <c r="I299" s="35">
        <f t="shared" si="51"/>
        <v>0</v>
      </c>
      <c r="J299" s="35">
        <f t="shared" si="51"/>
        <v>0</v>
      </c>
      <c r="K299" s="35">
        <f t="shared" si="51"/>
        <v>0</v>
      </c>
      <c r="L299" s="35">
        <f t="shared" si="51"/>
        <v>0</v>
      </c>
      <c r="M299" s="35">
        <f t="shared" si="51"/>
        <v>0</v>
      </c>
      <c r="N299" s="35">
        <f t="shared" si="51"/>
        <v>0</v>
      </c>
      <c r="O299" s="35">
        <f t="shared" si="51"/>
        <v>0</v>
      </c>
      <c r="P299" s="35">
        <f t="shared" si="51"/>
        <v>0</v>
      </c>
      <c r="Q299" s="35">
        <f t="shared" si="51"/>
        <v>0</v>
      </c>
      <c r="R299" s="35">
        <f t="shared" si="51"/>
        <v>0</v>
      </c>
      <c r="S299" s="35">
        <f t="shared" si="51"/>
        <v>0</v>
      </c>
      <c r="T299" s="35">
        <f t="shared" si="51"/>
        <v>0</v>
      </c>
      <c r="U299" s="35">
        <f t="shared" si="51"/>
        <v>0</v>
      </c>
      <c r="V299" s="35">
        <f t="shared" si="51"/>
        <v>0</v>
      </c>
      <c r="W299" s="35">
        <f t="shared" si="51"/>
        <v>0</v>
      </c>
      <c r="X299" s="79">
        <f t="shared" si="51"/>
        <v>1362.07314</v>
      </c>
      <c r="Y299" s="69">
        <f>X299/G299*100</f>
        <v>71.68806</v>
      </c>
    </row>
    <row r="300" spans="1:25" ht="32.25" customHeight="1" outlineLevel="6" thickBot="1">
      <c r="A300" s="36" t="s">
        <v>101</v>
      </c>
      <c r="B300" s="21">
        <v>951</v>
      </c>
      <c r="C300" s="11" t="s">
        <v>174</v>
      </c>
      <c r="D300" s="11" t="s">
        <v>100</v>
      </c>
      <c r="E300" s="11" t="s">
        <v>5</v>
      </c>
      <c r="F300" s="11"/>
      <c r="G300" s="37">
        <f>G301</f>
        <v>1900</v>
      </c>
      <c r="H300" s="37">
        <f aca="true" t="shared" si="52" ref="H300:X300">H301</f>
        <v>0</v>
      </c>
      <c r="I300" s="37">
        <f t="shared" si="52"/>
        <v>0</v>
      </c>
      <c r="J300" s="37">
        <f t="shared" si="52"/>
        <v>0</v>
      </c>
      <c r="K300" s="37">
        <f t="shared" si="52"/>
        <v>0</v>
      </c>
      <c r="L300" s="37">
        <f t="shared" si="52"/>
        <v>0</v>
      </c>
      <c r="M300" s="37">
        <f t="shared" si="52"/>
        <v>0</v>
      </c>
      <c r="N300" s="37">
        <f t="shared" si="52"/>
        <v>0</v>
      </c>
      <c r="O300" s="37">
        <f t="shared" si="52"/>
        <v>0</v>
      </c>
      <c r="P300" s="37">
        <f t="shared" si="52"/>
        <v>0</v>
      </c>
      <c r="Q300" s="37">
        <f t="shared" si="52"/>
        <v>0</v>
      </c>
      <c r="R300" s="37">
        <f t="shared" si="52"/>
        <v>0</v>
      </c>
      <c r="S300" s="37">
        <f t="shared" si="52"/>
        <v>0</v>
      </c>
      <c r="T300" s="37">
        <f t="shared" si="52"/>
        <v>0</v>
      </c>
      <c r="U300" s="37">
        <f t="shared" si="52"/>
        <v>0</v>
      </c>
      <c r="V300" s="37">
        <f t="shared" si="52"/>
        <v>0</v>
      </c>
      <c r="W300" s="37">
        <f t="shared" si="52"/>
        <v>0</v>
      </c>
      <c r="X300" s="80">
        <f t="shared" si="52"/>
        <v>1362.07314</v>
      </c>
      <c r="Y300" s="69">
        <f>X300/G300*100</f>
        <v>71.68806</v>
      </c>
    </row>
    <row r="301" spans="1:25" ht="32.25" outlineLevel="6" thickBot="1">
      <c r="A301" s="106" t="s">
        <v>76</v>
      </c>
      <c r="B301" s="107">
        <v>951</v>
      </c>
      <c r="C301" s="108" t="s">
        <v>174</v>
      </c>
      <c r="D301" s="108" t="s">
        <v>47</v>
      </c>
      <c r="E301" s="108" t="s">
        <v>5</v>
      </c>
      <c r="F301" s="108"/>
      <c r="G301" s="40">
        <f>G302</f>
        <v>1900</v>
      </c>
      <c r="H301" s="39">
        <f aca="true" t="shared" si="53" ref="H301:X301">H303</f>
        <v>0</v>
      </c>
      <c r="I301" s="39">
        <f t="shared" si="53"/>
        <v>0</v>
      </c>
      <c r="J301" s="39">
        <f t="shared" si="53"/>
        <v>0</v>
      </c>
      <c r="K301" s="39">
        <f t="shared" si="53"/>
        <v>0</v>
      </c>
      <c r="L301" s="39">
        <f t="shared" si="53"/>
        <v>0</v>
      </c>
      <c r="M301" s="39">
        <f t="shared" si="53"/>
        <v>0</v>
      </c>
      <c r="N301" s="39">
        <f t="shared" si="53"/>
        <v>0</v>
      </c>
      <c r="O301" s="39">
        <f t="shared" si="53"/>
        <v>0</v>
      </c>
      <c r="P301" s="39">
        <f t="shared" si="53"/>
        <v>0</v>
      </c>
      <c r="Q301" s="39">
        <f t="shared" si="53"/>
        <v>0</v>
      </c>
      <c r="R301" s="39">
        <f t="shared" si="53"/>
        <v>0</v>
      </c>
      <c r="S301" s="39">
        <f t="shared" si="53"/>
        <v>0</v>
      </c>
      <c r="T301" s="39">
        <f t="shared" si="53"/>
        <v>0</v>
      </c>
      <c r="U301" s="39">
        <f t="shared" si="53"/>
        <v>0</v>
      </c>
      <c r="V301" s="39">
        <f t="shared" si="53"/>
        <v>0</v>
      </c>
      <c r="W301" s="39">
        <f t="shared" si="53"/>
        <v>0</v>
      </c>
      <c r="X301" s="74">
        <f t="shared" si="53"/>
        <v>1362.07314</v>
      </c>
      <c r="Y301" s="69">
        <f>X301/G301*100</f>
        <v>71.68806</v>
      </c>
    </row>
    <row r="302" spans="1:25" ht="16.5" outlineLevel="6" thickBot="1">
      <c r="A302" s="5" t="s">
        <v>258</v>
      </c>
      <c r="B302" s="22">
        <v>951</v>
      </c>
      <c r="C302" s="6" t="s">
        <v>174</v>
      </c>
      <c r="D302" s="6" t="s">
        <v>47</v>
      </c>
      <c r="E302" s="6" t="s">
        <v>257</v>
      </c>
      <c r="F302" s="6"/>
      <c r="G302" s="39">
        <f>G303</f>
        <v>1900</v>
      </c>
      <c r="H302" s="65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95"/>
      <c r="Y302" s="69"/>
    </row>
    <row r="303" spans="1:25" ht="48" outlineLevel="6" thickBot="1">
      <c r="A303" s="93" t="s">
        <v>192</v>
      </c>
      <c r="B303" s="22">
        <v>951</v>
      </c>
      <c r="C303" s="6" t="s">
        <v>174</v>
      </c>
      <c r="D303" s="6" t="s">
        <v>47</v>
      </c>
      <c r="E303" s="6" t="s">
        <v>196</v>
      </c>
      <c r="F303" s="6"/>
      <c r="G303" s="39">
        <v>1900</v>
      </c>
      <c r="H303" s="28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53"/>
      <c r="X303" s="75">
        <v>1362.07314</v>
      </c>
      <c r="Y303" s="69">
        <f>X303/G303*100</f>
        <v>71.68806</v>
      </c>
    </row>
    <row r="304" spans="1:25" ht="32.25" outlineLevel="6" thickBot="1">
      <c r="A304" s="41" t="s">
        <v>163</v>
      </c>
      <c r="B304" s="20">
        <v>951</v>
      </c>
      <c r="C304" s="9" t="s">
        <v>164</v>
      </c>
      <c r="D304" s="9" t="s">
        <v>6</v>
      </c>
      <c r="E304" s="9" t="s">
        <v>5</v>
      </c>
      <c r="F304" s="9"/>
      <c r="G304" s="35">
        <f>G305</f>
        <v>106.7</v>
      </c>
      <c r="H304" s="35">
        <f aca="true" t="shared" si="54" ref="H304:X306">H305</f>
        <v>0</v>
      </c>
      <c r="I304" s="35">
        <f t="shared" si="54"/>
        <v>0</v>
      </c>
      <c r="J304" s="35">
        <f t="shared" si="54"/>
        <v>0</v>
      </c>
      <c r="K304" s="35">
        <f t="shared" si="54"/>
        <v>0</v>
      </c>
      <c r="L304" s="35">
        <f t="shared" si="54"/>
        <v>0</v>
      </c>
      <c r="M304" s="35">
        <f t="shared" si="54"/>
        <v>0</v>
      </c>
      <c r="N304" s="35">
        <f t="shared" si="54"/>
        <v>0</v>
      </c>
      <c r="O304" s="35">
        <f t="shared" si="54"/>
        <v>0</v>
      </c>
      <c r="P304" s="35">
        <f t="shared" si="54"/>
        <v>0</v>
      </c>
      <c r="Q304" s="35">
        <f t="shared" si="54"/>
        <v>0</v>
      </c>
      <c r="R304" s="35">
        <f t="shared" si="54"/>
        <v>0</v>
      </c>
      <c r="S304" s="35">
        <f t="shared" si="54"/>
        <v>0</v>
      </c>
      <c r="T304" s="35">
        <f t="shared" si="54"/>
        <v>0</v>
      </c>
      <c r="U304" s="35">
        <f t="shared" si="54"/>
        <v>0</v>
      </c>
      <c r="V304" s="35">
        <f t="shared" si="54"/>
        <v>0</v>
      </c>
      <c r="W304" s="35">
        <f t="shared" si="54"/>
        <v>0</v>
      </c>
      <c r="X304" s="76">
        <f t="shared" si="54"/>
        <v>48.715</v>
      </c>
      <c r="Y304" s="69">
        <f>X304/G304*100</f>
        <v>45.6560449859419</v>
      </c>
    </row>
    <row r="305" spans="1:25" ht="32.25" outlineLevel="6" thickBot="1">
      <c r="A305" s="36" t="s">
        <v>165</v>
      </c>
      <c r="B305" s="21">
        <v>951</v>
      </c>
      <c r="C305" s="11" t="s">
        <v>164</v>
      </c>
      <c r="D305" s="11" t="s">
        <v>27</v>
      </c>
      <c r="E305" s="11" t="s">
        <v>5</v>
      </c>
      <c r="F305" s="11"/>
      <c r="G305" s="37">
        <f>G306</f>
        <v>106.7</v>
      </c>
      <c r="H305" s="37">
        <f t="shared" si="54"/>
        <v>0</v>
      </c>
      <c r="I305" s="37">
        <f t="shared" si="54"/>
        <v>0</v>
      </c>
      <c r="J305" s="37">
        <f t="shared" si="54"/>
        <v>0</v>
      </c>
      <c r="K305" s="37">
        <f t="shared" si="54"/>
        <v>0</v>
      </c>
      <c r="L305" s="37">
        <f t="shared" si="54"/>
        <v>0</v>
      </c>
      <c r="M305" s="37">
        <f t="shared" si="54"/>
        <v>0</v>
      </c>
      <c r="N305" s="37">
        <f t="shared" si="54"/>
        <v>0</v>
      </c>
      <c r="O305" s="37">
        <f t="shared" si="54"/>
        <v>0</v>
      </c>
      <c r="P305" s="37">
        <f t="shared" si="54"/>
        <v>0</v>
      </c>
      <c r="Q305" s="37">
        <f t="shared" si="54"/>
        <v>0</v>
      </c>
      <c r="R305" s="37">
        <f t="shared" si="54"/>
        <v>0</v>
      </c>
      <c r="S305" s="37">
        <f t="shared" si="54"/>
        <v>0</v>
      </c>
      <c r="T305" s="37">
        <f t="shared" si="54"/>
        <v>0</v>
      </c>
      <c r="U305" s="37">
        <f t="shared" si="54"/>
        <v>0</v>
      </c>
      <c r="V305" s="37">
        <f t="shared" si="54"/>
        <v>0</v>
      </c>
      <c r="W305" s="37">
        <f t="shared" si="54"/>
        <v>0</v>
      </c>
      <c r="X305" s="77">
        <f>X306</f>
        <v>48.715</v>
      </c>
      <c r="Y305" s="69">
        <f>X305/G305*100</f>
        <v>45.6560449859419</v>
      </c>
    </row>
    <row r="306" spans="1:25" ht="32.25" outlineLevel="6" thickBot="1">
      <c r="A306" s="106" t="s">
        <v>75</v>
      </c>
      <c r="B306" s="107">
        <v>951</v>
      </c>
      <c r="C306" s="108" t="s">
        <v>164</v>
      </c>
      <c r="D306" s="108" t="s">
        <v>28</v>
      </c>
      <c r="E306" s="108" t="s">
        <v>5</v>
      </c>
      <c r="F306" s="108"/>
      <c r="G306" s="40">
        <f>G307</f>
        <v>106.7</v>
      </c>
      <c r="H306" s="39">
        <f t="shared" si="54"/>
        <v>0</v>
      </c>
      <c r="I306" s="39">
        <f t="shared" si="54"/>
        <v>0</v>
      </c>
      <c r="J306" s="39">
        <f t="shared" si="54"/>
        <v>0</v>
      </c>
      <c r="K306" s="39">
        <f t="shared" si="54"/>
        <v>0</v>
      </c>
      <c r="L306" s="39">
        <f t="shared" si="54"/>
        <v>0</v>
      </c>
      <c r="M306" s="39">
        <f t="shared" si="54"/>
        <v>0</v>
      </c>
      <c r="N306" s="39">
        <f t="shared" si="54"/>
        <v>0</v>
      </c>
      <c r="O306" s="39">
        <f t="shared" si="54"/>
        <v>0</v>
      </c>
      <c r="P306" s="39">
        <f t="shared" si="54"/>
        <v>0</v>
      </c>
      <c r="Q306" s="39">
        <f t="shared" si="54"/>
        <v>0</v>
      </c>
      <c r="R306" s="39">
        <f t="shared" si="54"/>
        <v>0</v>
      </c>
      <c r="S306" s="39">
        <f t="shared" si="54"/>
        <v>0</v>
      </c>
      <c r="T306" s="39">
        <f t="shared" si="54"/>
        <v>0</v>
      </c>
      <c r="U306" s="39">
        <f t="shared" si="54"/>
        <v>0</v>
      </c>
      <c r="V306" s="39">
        <f t="shared" si="54"/>
        <v>0</v>
      </c>
      <c r="W306" s="39">
        <f t="shared" si="54"/>
        <v>0</v>
      </c>
      <c r="X306" s="78">
        <f>X307</f>
        <v>48.715</v>
      </c>
      <c r="Y306" s="69">
        <f>X306/G306*100</f>
        <v>45.6560449859419</v>
      </c>
    </row>
    <row r="307" spans="1:25" ht="32.25" outlineLevel="6" thickBot="1">
      <c r="A307" s="5" t="s">
        <v>219</v>
      </c>
      <c r="B307" s="22">
        <v>951</v>
      </c>
      <c r="C307" s="6" t="s">
        <v>164</v>
      </c>
      <c r="D307" s="6" t="s">
        <v>28</v>
      </c>
      <c r="E307" s="6" t="s">
        <v>213</v>
      </c>
      <c r="F307" s="6"/>
      <c r="G307" s="39">
        <f>G308</f>
        <v>106.7</v>
      </c>
      <c r="H307" s="28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53"/>
      <c r="X307" s="75">
        <v>48.715</v>
      </c>
      <c r="Y307" s="69">
        <f>X307/G307*100</f>
        <v>45.6560449859419</v>
      </c>
    </row>
    <row r="308" spans="1:25" ht="32.25" outlineLevel="6" thickBot="1">
      <c r="A308" s="105" t="s">
        <v>221</v>
      </c>
      <c r="B308" s="109">
        <v>951</v>
      </c>
      <c r="C308" s="110" t="s">
        <v>164</v>
      </c>
      <c r="D308" s="110" t="s">
        <v>28</v>
      </c>
      <c r="E308" s="110" t="s">
        <v>215</v>
      </c>
      <c r="F308" s="110"/>
      <c r="G308" s="111">
        <v>106.7</v>
      </c>
      <c r="H308" s="121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85"/>
      <c r="Y308" s="69"/>
    </row>
    <row r="309" spans="1:25" ht="32.25" outlineLevel="6" thickBot="1">
      <c r="A309" s="32" t="s">
        <v>173</v>
      </c>
      <c r="B309" s="19">
        <v>951</v>
      </c>
      <c r="C309" s="14" t="s">
        <v>156</v>
      </c>
      <c r="D309" s="14" t="s">
        <v>6</v>
      </c>
      <c r="E309" s="14" t="s">
        <v>5</v>
      </c>
      <c r="F309" s="14"/>
      <c r="G309" s="33">
        <f>G310</f>
        <v>50</v>
      </c>
      <c r="H309" s="33">
        <f aca="true" t="shared" si="55" ref="H309:X312">H310</f>
        <v>0</v>
      </c>
      <c r="I309" s="33">
        <f t="shared" si="55"/>
        <v>0</v>
      </c>
      <c r="J309" s="33">
        <f t="shared" si="55"/>
        <v>0</v>
      </c>
      <c r="K309" s="33">
        <f t="shared" si="55"/>
        <v>0</v>
      </c>
      <c r="L309" s="33">
        <f t="shared" si="55"/>
        <v>0</v>
      </c>
      <c r="M309" s="33">
        <f t="shared" si="55"/>
        <v>0</v>
      </c>
      <c r="N309" s="33">
        <f t="shared" si="55"/>
        <v>0</v>
      </c>
      <c r="O309" s="33">
        <f t="shared" si="55"/>
        <v>0</v>
      </c>
      <c r="P309" s="33">
        <f t="shared" si="55"/>
        <v>0</v>
      </c>
      <c r="Q309" s="33">
        <f t="shared" si="55"/>
        <v>0</v>
      </c>
      <c r="R309" s="33">
        <f t="shared" si="55"/>
        <v>0</v>
      </c>
      <c r="S309" s="33">
        <f t="shared" si="55"/>
        <v>0</v>
      </c>
      <c r="T309" s="33">
        <f t="shared" si="55"/>
        <v>0</v>
      </c>
      <c r="U309" s="33">
        <f t="shared" si="55"/>
        <v>0</v>
      </c>
      <c r="V309" s="33">
        <f t="shared" si="55"/>
        <v>0</v>
      </c>
      <c r="W309" s="33">
        <f t="shared" si="55"/>
        <v>0</v>
      </c>
      <c r="X309" s="83">
        <f t="shared" si="55"/>
        <v>0</v>
      </c>
      <c r="Y309" s="69">
        <f aca="true" t="shared" si="56" ref="Y309:Y317">X309/G309*100</f>
        <v>0</v>
      </c>
    </row>
    <row r="310" spans="1:25" ht="32.25" outlineLevel="6" thickBot="1">
      <c r="A310" s="41" t="s">
        <v>158</v>
      </c>
      <c r="B310" s="20">
        <v>951</v>
      </c>
      <c r="C310" s="9" t="s">
        <v>157</v>
      </c>
      <c r="D310" s="9" t="s">
        <v>6</v>
      </c>
      <c r="E310" s="9" t="s">
        <v>5</v>
      </c>
      <c r="F310" s="9"/>
      <c r="G310" s="35">
        <f>G311</f>
        <v>50</v>
      </c>
      <c r="H310" s="35">
        <f t="shared" si="55"/>
        <v>0</v>
      </c>
      <c r="I310" s="35">
        <f t="shared" si="55"/>
        <v>0</v>
      </c>
      <c r="J310" s="35">
        <f t="shared" si="55"/>
        <v>0</v>
      </c>
      <c r="K310" s="35">
        <f t="shared" si="55"/>
        <v>0</v>
      </c>
      <c r="L310" s="35">
        <f t="shared" si="55"/>
        <v>0</v>
      </c>
      <c r="M310" s="35">
        <f t="shared" si="55"/>
        <v>0</v>
      </c>
      <c r="N310" s="35">
        <f t="shared" si="55"/>
        <v>0</v>
      </c>
      <c r="O310" s="35">
        <f t="shared" si="55"/>
        <v>0</v>
      </c>
      <c r="P310" s="35">
        <f t="shared" si="55"/>
        <v>0</v>
      </c>
      <c r="Q310" s="35">
        <f t="shared" si="55"/>
        <v>0</v>
      </c>
      <c r="R310" s="35">
        <f t="shared" si="55"/>
        <v>0</v>
      </c>
      <c r="S310" s="35">
        <f t="shared" si="55"/>
        <v>0</v>
      </c>
      <c r="T310" s="35">
        <f t="shared" si="55"/>
        <v>0</v>
      </c>
      <c r="U310" s="35">
        <f t="shared" si="55"/>
        <v>0</v>
      </c>
      <c r="V310" s="35">
        <f t="shared" si="55"/>
        <v>0</v>
      </c>
      <c r="W310" s="35">
        <f t="shared" si="55"/>
        <v>0</v>
      </c>
      <c r="X310" s="76">
        <f t="shared" si="55"/>
        <v>0</v>
      </c>
      <c r="Y310" s="69">
        <f t="shared" si="56"/>
        <v>0</v>
      </c>
    </row>
    <row r="311" spans="1:25" ht="16.5" outlineLevel="6" thickBot="1">
      <c r="A311" s="36" t="s">
        <v>88</v>
      </c>
      <c r="B311" s="21">
        <v>951</v>
      </c>
      <c r="C311" s="11" t="s">
        <v>157</v>
      </c>
      <c r="D311" s="11" t="s">
        <v>87</v>
      </c>
      <c r="E311" s="11" t="s">
        <v>5</v>
      </c>
      <c r="F311" s="11"/>
      <c r="G311" s="37">
        <f>G312</f>
        <v>50</v>
      </c>
      <c r="H311" s="37">
        <f t="shared" si="55"/>
        <v>0</v>
      </c>
      <c r="I311" s="37">
        <f t="shared" si="55"/>
        <v>0</v>
      </c>
      <c r="J311" s="37">
        <f t="shared" si="55"/>
        <v>0</v>
      </c>
      <c r="K311" s="37">
        <f t="shared" si="55"/>
        <v>0</v>
      </c>
      <c r="L311" s="37">
        <f t="shared" si="55"/>
        <v>0</v>
      </c>
      <c r="M311" s="37">
        <f t="shared" si="55"/>
        <v>0</v>
      </c>
      <c r="N311" s="37">
        <f t="shared" si="55"/>
        <v>0</v>
      </c>
      <c r="O311" s="37">
        <f t="shared" si="55"/>
        <v>0</v>
      </c>
      <c r="P311" s="37">
        <f t="shared" si="55"/>
        <v>0</v>
      </c>
      <c r="Q311" s="37">
        <f t="shared" si="55"/>
        <v>0</v>
      </c>
      <c r="R311" s="37">
        <f t="shared" si="55"/>
        <v>0</v>
      </c>
      <c r="S311" s="37">
        <f t="shared" si="55"/>
        <v>0</v>
      </c>
      <c r="T311" s="37">
        <f t="shared" si="55"/>
        <v>0</v>
      </c>
      <c r="U311" s="37">
        <f t="shared" si="55"/>
        <v>0</v>
      </c>
      <c r="V311" s="37">
        <f t="shared" si="55"/>
        <v>0</v>
      </c>
      <c r="W311" s="37">
        <f t="shared" si="55"/>
        <v>0</v>
      </c>
      <c r="X311" s="77">
        <f t="shared" si="55"/>
        <v>0</v>
      </c>
      <c r="Y311" s="69">
        <f t="shared" si="56"/>
        <v>0</v>
      </c>
    </row>
    <row r="312" spans="1:25" ht="16.5" outlineLevel="6" thickBot="1">
      <c r="A312" s="106" t="s">
        <v>58</v>
      </c>
      <c r="B312" s="107">
        <v>951</v>
      </c>
      <c r="C312" s="108" t="s">
        <v>157</v>
      </c>
      <c r="D312" s="108" t="s">
        <v>13</v>
      </c>
      <c r="E312" s="108" t="s">
        <v>5</v>
      </c>
      <c r="F312" s="108"/>
      <c r="G312" s="40">
        <f>G313</f>
        <v>50</v>
      </c>
      <c r="H312" s="39">
        <f t="shared" si="55"/>
        <v>0</v>
      </c>
      <c r="I312" s="39">
        <f t="shared" si="55"/>
        <v>0</v>
      </c>
      <c r="J312" s="39">
        <f t="shared" si="55"/>
        <v>0</v>
      </c>
      <c r="K312" s="39">
        <f t="shared" si="55"/>
        <v>0</v>
      </c>
      <c r="L312" s="39">
        <f t="shared" si="55"/>
        <v>0</v>
      </c>
      <c r="M312" s="39">
        <f t="shared" si="55"/>
        <v>0</v>
      </c>
      <c r="N312" s="39">
        <f t="shared" si="55"/>
        <v>0</v>
      </c>
      <c r="O312" s="39">
        <f t="shared" si="55"/>
        <v>0</v>
      </c>
      <c r="P312" s="39">
        <f t="shared" si="55"/>
        <v>0</v>
      </c>
      <c r="Q312" s="39">
        <f t="shared" si="55"/>
        <v>0</v>
      </c>
      <c r="R312" s="39">
        <f t="shared" si="55"/>
        <v>0</v>
      </c>
      <c r="S312" s="39">
        <f t="shared" si="55"/>
        <v>0</v>
      </c>
      <c r="T312" s="39">
        <f t="shared" si="55"/>
        <v>0</v>
      </c>
      <c r="U312" s="39">
        <f t="shared" si="55"/>
        <v>0</v>
      </c>
      <c r="V312" s="39">
        <f t="shared" si="55"/>
        <v>0</v>
      </c>
      <c r="W312" s="39">
        <f t="shared" si="55"/>
        <v>0</v>
      </c>
      <c r="X312" s="78">
        <f t="shared" si="55"/>
        <v>0</v>
      </c>
      <c r="Y312" s="69">
        <f t="shared" si="56"/>
        <v>0</v>
      </c>
    </row>
    <row r="313" spans="1:25" ht="16.5" outlineLevel="6" thickBot="1">
      <c r="A313" s="5" t="s">
        <v>288</v>
      </c>
      <c r="B313" s="22">
        <v>951</v>
      </c>
      <c r="C313" s="6" t="s">
        <v>157</v>
      </c>
      <c r="D313" s="6" t="s">
        <v>13</v>
      </c>
      <c r="E313" s="6" t="s">
        <v>287</v>
      </c>
      <c r="F313" s="6"/>
      <c r="G313" s="39">
        <v>50</v>
      </c>
      <c r="H313" s="28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53"/>
      <c r="X313" s="75">
        <v>0</v>
      </c>
      <c r="Y313" s="69">
        <f t="shared" si="56"/>
        <v>0</v>
      </c>
    </row>
    <row r="314" spans="1:25" ht="63.75" outlineLevel="6" thickBot="1">
      <c r="A314" s="32" t="s">
        <v>167</v>
      </c>
      <c r="B314" s="19">
        <v>951</v>
      </c>
      <c r="C314" s="14" t="s">
        <v>168</v>
      </c>
      <c r="D314" s="14" t="s">
        <v>6</v>
      </c>
      <c r="E314" s="14" t="s">
        <v>5</v>
      </c>
      <c r="F314" s="14"/>
      <c r="G314" s="33">
        <f>G315</f>
        <v>19999</v>
      </c>
      <c r="H314" s="33">
        <f aca="true" t="shared" si="57" ref="H314:X316">H315</f>
        <v>0</v>
      </c>
      <c r="I314" s="33">
        <f t="shared" si="57"/>
        <v>0</v>
      </c>
      <c r="J314" s="33">
        <f t="shared" si="57"/>
        <v>0</v>
      </c>
      <c r="K314" s="33">
        <f t="shared" si="57"/>
        <v>0</v>
      </c>
      <c r="L314" s="33">
        <f t="shared" si="57"/>
        <v>0</v>
      </c>
      <c r="M314" s="33">
        <f t="shared" si="57"/>
        <v>0</v>
      </c>
      <c r="N314" s="33">
        <f t="shared" si="57"/>
        <v>0</v>
      </c>
      <c r="O314" s="33">
        <f t="shared" si="57"/>
        <v>0</v>
      </c>
      <c r="P314" s="33">
        <f t="shared" si="57"/>
        <v>0</v>
      </c>
      <c r="Q314" s="33">
        <f t="shared" si="57"/>
        <v>0</v>
      </c>
      <c r="R314" s="33">
        <f t="shared" si="57"/>
        <v>0</v>
      </c>
      <c r="S314" s="33">
        <f t="shared" si="57"/>
        <v>0</v>
      </c>
      <c r="T314" s="33">
        <f t="shared" si="57"/>
        <v>0</v>
      </c>
      <c r="U314" s="33">
        <f t="shared" si="57"/>
        <v>0</v>
      </c>
      <c r="V314" s="33">
        <f t="shared" si="57"/>
        <v>0</v>
      </c>
      <c r="W314" s="33">
        <f t="shared" si="57"/>
        <v>0</v>
      </c>
      <c r="X314" s="83">
        <f t="shared" si="57"/>
        <v>14849</v>
      </c>
      <c r="Y314" s="69">
        <f t="shared" si="56"/>
        <v>74.24871243562178</v>
      </c>
    </row>
    <row r="315" spans="1:25" ht="48" outlineLevel="6" thickBot="1">
      <c r="A315" s="41" t="s">
        <v>170</v>
      </c>
      <c r="B315" s="20">
        <v>951</v>
      </c>
      <c r="C315" s="9" t="s">
        <v>169</v>
      </c>
      <c r="D315" s="9" t="s">
        <v>6</v>
      </c>
      <c r="E315" s="9" t="s">
        <v>5</v>
      </c>
      <c r="F315" s="9"/>
      <c r="G315" s="35">
        <f>G316</f>
        <v>19999</v>
      </c>
      <c r="H315" s="35">
        <f t="shared" si="57"/>
        <v>0</v>
      </c>
      <c r="I315" s="35">
        <f t="shared" si="57"/>
        <v>0</v>
      </c>
      <c r="J315" s="35">
        <f t="shared" si="57"/>
        <v>0</v>
      </c>
      <c r="K315" s="35">
        <f t="shared" si="57"/>
        <v>0</v>
      </c>
      <c r="L315" s="35">
        <f t="shared" si="57"/>
        <v>0</v>
      </c>
      <c r="M315" s="35">
        <f t="shared" si="57"/>
        <v>0</v>
      </c>
      <c r="N315" s="35">
        <f t="shared" si="57"/>
        <v>0</v>
      </c>
      <c r="O315" s="35">
        <f t="shared" si="57"/>
        <v>0</v>
      </c>
      <c r="P315" s="35">
        <f t="shared" si="57"/>
        <v>0</v>
      </c>
      <c r="Q315" s="35">
        <f t="shared" si="57"/>
        <v>0</v>
      </c>
      <c r="R315" s="35">
        <f t="shared" si="57"/>
        <v>0</v>
      </c>
      <c r="S315" s="35">
        <f t="shared" si="57"/>
        <v>0</v>
      </c>
      <c r="T315" s="35">
        <f t="shared" si="57"/>
        <v>0</v>
      </c>
      <c r="U315" s="35">
        <f t="shared" si="57"/>
        <v>0</v>
      </c>
      <c r="V315" s="35">
        <f t="shared" si="57"/>
        <v>0</v>
      </c>
      <c r="W315" s="35">
        <f t="shared" si="57"/>
        <v>0</v>
      </c>
      <c r="X315" s="76">
        <f t="shared" si="57"/>
        <v>14849</v>
      </c>
      <c r="Y315" s="69">
        <f t="shared" si="56"/>
        <v>74.24871243562178</v>
      </c>
    </row>
    <row r="316" spans="1:25" ht="16.5" outlineLevel="6" thickBot="1">
      <c r="A316" s="36" t="s">
        <v>104</v>
      </c>
      <c r="B316" s="21">
        <v>951</v>
      </c>
      <c r="C316" s="11" t="s">
        <v>169</v>
      </c>
      <c r="D316" s="11" t="s">
        <v>175</v>
      </c>
      <c r="E316" s="11" t="s">
        <v>5</v>
      </c>
      <c r="F316" s="11"/>
      <c r="G316" s="37">
        <f>G317</f>
        <v>19999</v>
      </c>
      <c r="H316" s="37">
        <f t="shared" si="57"/>
        <v>0</v>
      </c>
      <c r="I316" s="37">
        <f t="shared" si="57"/>
        <v>0</v>
      </c>
      <c r="J316" s="37">
        <f t="shared" si="57"/>
        <v>0</v>
      </c>
      <c r="K316" s="37">
        <f t="shared" si="57"/>
        <v>0</v>
      </c>
      <c r="L316" s="37">
        <f t="shared" si="57"/>
        <v>0</v>
      </c>
      <c r="M316" s="37">
        <f t="shared" si="57"/>
        <v>0</v>
      </c>
      <c r="N316" s="37">
        <f t="shared" si="57"/>
        <v>0</v>
      </c>
      <c r="O316" s="37">
        <f t="shared" si="57"/>
        <v>0</v>
      </c>
      <c r="P316" s="37">
        <f t="shared" si="57"/>
        <v>0</v>
      </c>
      <c r="Q316" s="37">
        <f t="shared" si="57"/>
        <v>0</v>
      </c>
      <c r="R316" s="37">
        <f t="shared" si="57"/>
        <v>0</v>
      </c>
      <c r="S316" s="37">
        <f t="shared" si="57"/>
        <v>0</v>
      </c>
      <c r="T316" s="37">
        <f t="shared" si="57"/>
        <v>0</v>
      </c>
      <c r="U316" s="37">
        <f t="shared" si="57"/>
        <v>0</v>
      </c>
      <c r="V316" s="37">
        <f t="shared" si="57"/>
        <v>0</v>
      </c>
      <c r="W316" s="37">
        <f t="shared" si="57"/>
        <v>0</v>
      </c>
      <c r="X316" s="77">
        <f t="shared" si="57"/>
        <v>14849</v>
      </c>
      <c r="Y316" s="69">
        <f t="shared" si="56"/>
        <v>74.24871243562178</v>
      </c>
    </row>
    <row r="317" spans="1:25" ht="48" outlineLevel="6" thickBot="1">
      <c r="A317" s="112" t="s">
        <v>177</v>
      </c>
      <c r="B317" s="107">
        <v>951</v>
      </c>
      <c r="C317" s="108" t="s">
        <v>169</v>
      </c>
      <c r="D317" s="108" t="s">
        <v>176</v>
      </c>
      <c r="E317" s="108" t="s">
        <v>5</v>
      </c>
      <c r="F317" s="108"/>
      <c r="G317" s="40">
        <f>G318</f>
        <v>19999</v>
      </c>
      <c r="H317" s="39">
        <f aca="true" t="shared" si="58" ref="H317:X317">H319</f>
        <v>0</v>
      </c>
      <c r="I317" s="39">
        <f t="shared" si="58"/>
        <v>0</v>
      </c>
      <c r="J317" s="39">
        <f t="shared" si="58"/>
        <v>0</v>
      </c>
      <c r="K317" s="39">
        <f t="shared" si="58"/>
        <v>0</v>
      </c>
      <c r="L317" s="39">
        <f t="shared" si="58"/>
        <v>0</v>
      </c>
      <c r="M317" s="39">
        <f t="shared" si="58"/>
        <v>0</v>
      </c>
      <c r="N317" s="39">
        <f t="shared" si="58"/>
        <v>0</v>
      </c>
      <c r="O317" s="39">
        <f t="shared" si="58"/>
        <v>0</v>
      </c>
      <c r="P317" s="39">
        <f t="shared" si="58"/>
        <v>0</v>
      </c>
      <c r="Q317" s="39">
        <f t="shared" si="58"/>
        <v>0</v>
      </c>
      <c r="R317" s="39">
        <f t="shared" si="58"/>
        <v>0</v>
      </c>
      <c r="S317" s="39">
        <f t="shared" si="58"/>
        <v>0</v>
      </c>
      <c r="T317" s="39">
        <f t="shared" si="58"/>
        <v>0</v>
      </c>
      <c r="U317" s="39">
        <f t="shared" si="58"/>
        <v>0</v>
      </c>
      <c r="V317" s="39">
        <f t="shared" si="58"/>
        <v>0</v>
      </c>
      <c r="W317" s="39">
        <f t="shared" si="58"/>
        <v>0</v>
      </c>
      <c r="X317" s="78">
        <f t="shared" si="58"/>
        <v>14849</v>
      </c>
      <c r="Y317" s="69">
        <f t="shared" si="56"/>
        <v>74.24871243562178</v>
      </c>
    </row>
    <row r="318" spans="1:25" ht="16.5" outlineLevel="6" thickBot="1">
      <c r="A318" s="5" t="s">
        <v>291</v>
      </c>
      <c r="B318" s="22">
        <v>951</v>
      </c>
      <c r="C318" s="6" t="s">
        <v>169</v>
      </c>
      <c r="D318" s="6" t="s">
        <v>176</v>
      </c>
      <c r="E318" s="6" t="s">
        <v>289</v>
      </c>
      <c r="F318" s="6"/>
      <c r="G318" s="39">
        <f>G319</f>
        <v>19999</v>
      </c>
      <c r="H318" s="65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96"/>
      <c r="Y318" s="69"/>
    </row>
    <row r="319" spans="1:25" ht="32.25" outlineLevel="6" thickBot="1">
      <c r="A319" s="105" t="s">
        <v>292</v>
      </c>
      <c r="B319" s="109">
        <v>951</v>
      </c>
      <c r="C319" s="110" t="s">
        <v>169</v>
      </c>
      <c r="D319" s="110" t="s">
        <v>176</v>
      </c>
      <c r="E319" s="110" t="s">
        <v>290</v>
      </c>
      <c r="F319" s="110"/>
      <c r="G319" s="111">
        <v>19999</v>
      </c>
      <c r="H319" s="28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53"/>
      <c r="X319" s="75">
        <v>14849</v>
      </c>
      <c r="Y319" s="69">
        <f>X319/G319*100</f>
        <v>74.24871243562178</v>
      </c>
    </row>
    <row r="320" spans="1:25" ht="16.5" outlineLevel="6" thickBot="1">
      <c r="A320" s="61"/>
      <c r="B320" s="62"/>
      <c r="C320" s="62"/>
      <c r="D320" s="62"/>
      <c r="E320" s="62"/>
      <c r="F320" s="62"/>
      <c r="G320" s="63"/>
      <c r="H320" s="28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53"/>
      <c r="X320" s="84"/>
      <c r="Y320" s="69">
        <v>0</v>
      </c>
    </row>
    <row r="321" spans="1:25" ht="57.75" outlineLevel="6" thickBot="1">
      <c r="A321" s="123" t="s">
        <v>154</v>
      </c>
      <c r="B321" s="124" t="s">
        <v>153</v>
      </c>
      <c r="C321" s="124" t="s">
        <v>152</v>
      </c>
      <c r="D321" s="124" t="s">
        <v>6</v>
      </c>
      <c r="E321" s="124" t="s">
        <v>5</v>
      </c>
      <c r="F321" s="125"/>
      <c r="G321" s="126">
        <f aca="true" t="shared" si="59" ref="G321:X321">G324+G466</f>
        <v>391139.11000000004</v>
      </c>
      <c r="H321" s="31" t="e">
        <f t="shared" si="59"/>
        <v>#REF!</v>
      </c>
      <c r="I321" s="31" t="e">
        <f t="shared" si="59"/>
        <v>#REF!</v>
      </c>
      <c r="J321" s="31" t="e">
        <f t="shared" si="59"/>
        <v>#REF!</v>
      </c>
      <c r="K321" s="31" t="e">
        <f t="shared" si="59"/>
        <v>#REF!</v>
      </c>
      <c r="L321" s="31" t="e">
        <f t="shared" si="59"/>
        <v>#REF!</v>
      </c>
      <c r="M321" s="31" t="e">
        <f t="shared" si="59"/>
        <v>#REF!</v>
      </c>
      <c r="N321" s="31" t="e">
        <f t="shared" si="59"/>
        <v>#REF!</v>
      </c>
      <c r="O321" s="31" t="e">
        <f t="shared" si="59"/>
        <v>#REF!</v>
      </c>
      <c r="P321" s="31" t="e">
        <f t="shared" si="59"/>
        <v>#REF!</v>
      </c>
      <c r="Q321" s="31" t="e">
        <f t="shared" si="59"/>
        <v>#REF!</v>
      </c>
      <c r="R321" s="31" t="e">
        <f t="shared" si="59"/>
        <v>#REF!</v>
      </c>
      <c r="S321" s="31" t="e">
        <f t="shared" si="59"/>
        <v>#REF!</v>
      </c>
      <c r="T321" s="31" t="e">
        <f t="shared" si="59"/>
        <v>#REF!</v>
      </c>
      <c r="U321" s="31" t="e">
        <f t="shared" si="59"/>
        <v>#REF!</v>
      </c>
      <c r="V321" s="31" t="e">
        <f t="shared" si="59"/>
        <v>#REF!</v>
      </c>
      <c r="W321" s="31" t="e">
        <f t="shared" si="59"/>
        <v>#REF!</v>
      </c>
      <c r="X321" s="70" t="e">
        <f t="shared" si="59"/>
        <v>#REF!</v>
      </c>
      <c r="Y321" s="69" t="e">
        <f>X321/G321*100</f>
        <v>#REF!</v>
      </c>
    </row>
    <row r="322" spans="1:25" ht="15" outlineLevel="6" thickBot="1">
      <c r="A322" s="138" t="s">
        <v>302</v>
      </c>
      <c r="B322" s="139" t="s">
        <v>153</v>
      </c>
      <c r="C322" s="139" t="s">
        <v>152</v>
      </c>
      <c r="D322" s="139" t="s">
        <v>6</v>
      </c>
      <c r="E322" s="139" t="s">
        <v>5</v>
      </c>
      <c r="F322" s="148">
        <v>79714.91</v>
      </c>
      <c r="G322" s="156">
        <f>G386+G442+G466+G341+G435+G461+G380</f>
        <v>242131.67</v>
      </c>
      <c r="H322" s="155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2"/>
      <c r="Y322" s="69"/>
    </row>
    <row r="323" spans="1:25" ht="15" outlineLevel="6" thickBot="1">
      <c r="A323" s="138" t="s">
        <v>71</v>
      </c>
      <c r="B323" s="139" t="s">
        <v>153</v>
      </c>
      <c r="C323" s="139" t="s">
        <v>152</v>
      </c>
      <c r="D323" s="139" t="s">
        <v>6</v>
      </c>
      <c r="E323" s="139" t="s">
        <v>5</v>
      </c>
      <c r="F323" s="148">
        <v>29880.85</v>
      </c>
      <c r="G323" s="157">
        <f>G325</f>
        <v>149007.44</v>
      </c>
      <c r="H323" s="155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2"/>
      <c r="Y323" s="69"/>
    </row>
    <row r="324" spans="1:25" ht="19.5" outlineLevel="6" thickBot="1">
      <c r="A324" s="32" t="s">
        <v>110</v>
      </c>
      <c r="B324" s="19">
        <v>953</v>
      </c>
      <c r="C324" s="14" t="s">
        <v>109</v>
      </c>
      <c r="D324" s="14" t="s">
        <v>6</v>
      </c>
      <c r="E324" s="14" t="s">
        <v>5</v>
      </c>
      <c r="F324" s="14"/>
      <c r="G324" s="33">
        <f>G326+G344+G427+G440+G435</f>
        <v>387982.11000000004</v>
      </c>
      <c r="H324" s="33" t="e">
        <f>H330+H344+#REF!+H440</f>
        <v>#REF!</v>
      </c>
      <c r="I324" s="33" t="e">
        <f>I330+I344+#REF!+I440</f>
        <v>#REF!</v>
      </c>
      <c r="J324" s="33" t="e">
        <f>J330+J344+#REF!+J440</f>
        <v>#REF!</v>
      </c>
      <c r="K324" s="33" t="e">
        <f>K330+K344+#REF!+K440</f>
        <v>#REF!</v>
      </c>
      <c r="L324" s="33" t="e">
        <f>L330+L344+#REF!+L440</f>
        <v>#REF!</v>
      </c>
      <c r="M324" s="33" t="e">
        <f>M330+M344+#REF!+M440</f>
        <v>#REF!</v>
      </c>
      <c r="N324" s="33" t="e">
        <f>N330+N344+#REF!+N440</f>
        <v>#REF!</v>
      </c>
      <c r="O324" s="33" t="e">
        <f>O330+O344+#REF!+O440</f>
        <v>#REF!</v>
      </c>
      <c r="P324" s="33" t="e">
        <f>P330+P344+#REF!+P440</f>
        <v>#REF!</v>
      </c>
      <c r="Q324" s="33" t="e">
        <f>Q330+Q344+#REF!+Q440</f>
        <v>#REF!</v>
      </c>
      <c r="R324" s="33" t="e">
        <f>R330+R344+#REF!+R440</f>
        <v>#REF!</v>
      </c>
      <c r="S324" s="33" t="e">
        <f>S330+S344+#REF!+S440</f>
        <v>#REF!</v>
      </c>
      <c r="T324" s="33" t="e">
        <f>T330+T344+#REF!+T440</f>
        <v>#REF!</v>
      </c>
      <c r="U324" s="33" t="e">
        <f>U330+U344+#REF!+U440</f>
        <v>#REF!</v>
      </c>
      <c r="V324" s="33" t="e">
        <f>V330+V344+#REF!+V440</f>
        <v>#REF!</v>
      </c>
      <c r="W324" s="33" t="e">
        <f>W330+W344+#REF!+W440</f>
        <v>#REF!</v>
      </c>
      <c r="X324" s="33" t="e">
        <f>X330+X344+#REF!+X440</f>
        <v>#REF!</v>
      </c>
      <c r="Y324" s="69" t="e">
        <f>X324/G324*100</f>
        <v>#REF!</v>
      </c>
    </row>
    <row r="325" spans="1:25" ht="19.5" outlineLevel="6" thickBot="1">
      <c r="A325" s="149" t="s">
        <v>71</v>
      </c>
      <c r="B325" s="19">
        <v>953</v>
      </c>
      <c r="C325" s="14" t="s">
        <v>109</v>
      </c>
      <c r="D325" s="14" t="s">
        <v>6</v>
      </c>
      <c r="E325" s="14" t="s">
        <v>5</v>
      </c>
      <c r="F325" s="14"/>
      <c r="G325" s="33">
        <f>G327+G345+G427+G452</f>
        <v>149007.44</v>
      </c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52"/>
      <c r="Y325" s="69"/>
    </row>
    <row r="326" spans="1:25" ht="19.5" outlineLevel="6" thickBot="1">
      <c r="A326" s="32" t="s">
        <v>293</v>
      </c>
      <c r="B326" s="19">
        <v>953</v>
      </c>
      <c r="C326" s="14" t="s">
        <v>39</v>
      </c>
      <c r="D326" s="14" t="s">
        <v>6</v>
      </c>
      <c r="E326" s="14" t="s">
        <v>5</v>
      </c>
      <c r="F326" s="14"/>
      <c r="G326" s="33">
        <f>G330+G341</f>
        <v>77527.88</v>
      </c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52"/>
      <c r="Y326" s="69"/>
    </row>
    <row r="327" spans="1:25" ht="20.25" outlineLevel="6" thickBot="1">
      <c r="A327" s="13" t="s">
        <v>71</v>
      </c>
      <c r="B327" s="21">
        <v>953</v>
      </c>
      <c r="C327" s="151" t="s">
        <v>39</v>
      </c>
      <c r="D327" s="151" t="s">
        <v>6</v>
      </c>
      <c r="E327" s="151" t="s">
        <v>5</v>
      </c>
      <c r="F327" s="151"/>
      <c r="G327" s="152">
        <f>G328</f>
        <v>68161.88</v>
      </c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52"/>
      <c r="Y327" s="69"/>
    </row>
    <row r="328" spans="1:25" ht="20.25" outlineLevel="6" thickBot="1">
      <c r="A328" s="36" t="s">
        <v>305</v>
      </c>
      <c r="B328" s="21">
        <v>953</v>
      </c>
      <c r="C328" s="151" t="s">
        <v>39</v>
      </c>
      <c r="D328" s="151" t="s">
        <v>6</v>
      </c>
      <c r="E328" s="151" t="s">
        <v>5</v>
      </c>
      <c r="F328" s="151"/>
      <c r="G328" s="152">
        <f>G329</f>
        <v>68161.88</v>
      </c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52"/>
      <c r="Y328" s="69"/>
    </row>
    <row r="329" spans="1:25" ht="32.25" outlineLevel="6" thickBot="1">
      <c r="A329" s="36" t="s">
        <v>306</v>
      </c>
      <c r="B329" s="21">
        <v>953</v>
      </c>
      <c r="C329" s="151" t="s">
        <v>39</v>
      </c>
      <c r="D329" s="151" t="s">
        <v>6</v>
      </c>
      <c r="E329" s="151" t="s">
        <v>5</v>
      </c>
      <c r="F329" s="151"/>
      <c r="G329" s="152">
        <f>G330</f>
        <v>68161.88</v>
      </c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52"/>
      <c r="Y329" s="69"/>
    </row>
    <row r="330" spans="1:25" ht="16.5" outlineLevel="6" thickBot="1">
      <c r="A330" s="36" t="s">
        <v>124</v>
      </c>
      <c r="B330" s="21">
        <v>953</v>
      </c>
      <c r="C330" s="11" t="s">
        <v>39</v>
      </c>
      <c r="D330" s="11" t="s">
        <v>6</v>
      </c>
      <c r="E330" s="11" t="s">
        <v>5</v>
      </c>
      <c r="F330" s="11"/>
      <c r="G330" s="37">
        <f>G331+G334</f>
        <v>68161.88</v>
      </c>
      <c r="H330" s="37">
        <f aca="true" t="shared" si="60" ref="H330:X330">H331</f>
        <v>0</v>
      </c>
      <c r="I330" s="37">
        <f t="shared" si="60"/>
        <v>0</v>
      </c>
      <c r="J330" s="37">
        <f t="shared" si="60"/>
        <v>0</v>
      </c>
      <c r="K330" s="37">
        <f t="shared" si="60"/>
        <v>0</v>
      </c>
      <c r="L330" s="37">
        <f t="shared" si="60"/>
        <v>0</v>
      </c>
      <c r="M330" s="37">
        <f t="shared" si="60"/>
        <v>0</v>
      </c>
      <c r="N330" s="37">
        <f t="shared" si="60"/>
        <v>0</v>
      </c>
      <c r="O330" s="37">
        <f t="shared" si="60"/>
        <v>0</v>
      </c>
      <c r="P330" s="37">
        <f t="shared" si="60"/>
        <v>0</v>
      </c>
      <c r="Q330" s="37">
        <f t="shared" si="60"/>
        <v>0</v>
      </c>
      <c r="R330" s="37">
        <f t="shared" si="60"/>
        <v>0</v>
      </c>
      <c r="S330" s="37">
        <f t="shared" si="60"/>
        <v>0</v>
      </c>
      <c r="T330" s="37">
        <f t="shared" si="60"/>
        <v>0</v>
      </c>
      <c r="U330" s="37">
        <f t="shared" si="60"/>
        <v>0</v>
      </c>
      <c r="V330" s="37">
        <f t="shared" si="60"/>
        <v>0</v>
      </c>
      <c r="W330" s="37">
        <f t="shared" si="60"/>
        <v>0</v>
      </c>
      <c r="X330" s="77">
        <f t="shared" si="60"/>
        <v>34477.81647</v>
      </c>
      <c r="Y330" s="69">
        <f>X330/G330*100</f>
        <v>50.58225575644333</v>
      </c>
    </row>
    <row r="331" spans="1:25" ht="32.25" outlineLevel="6" thickBot="1">
      <c r="A331" s="106" t="s">
        <v>81</v>
      </c>
      <c r="B331" s="107">
        <v>953</v>
      </c>
      <c r="C331" s="108" t="s">
        <v>39</v>
      </c>
      <c r="D331" s="108" t="s">
        <v>6</v>
      </c>
      <c r="E331" s="108" t="s">
        <v>5</v>
      </c>
      <c r="F331" s="108"/>
      <c r="G331" s="40">
        <f>G332</f>
        <v>64751.37</v>
      </c>
      <c r="H331" s="39">
        <f aca="true" t="shared" si="61" ref="H331:X331">H333</f>
        <v>0</v>
      </c>
      <c r="I331" s="39">
        <f t="shared" si="61"/>
        <v>0</v>
      </c>
      <c r="J331" s="39">
        <f t="shared" si="61"/>
        <v>0</v>
      </c>
      <c r="K331" s="39">
        <f t="shared" si="61"/>
        <v>0</v>
      </c>
      <c r="L331" s="39">
        <f t="shared" si="61"/>
        <v>0</v>
      </c>
      <c r="M331" s="39">
        <f t="shared" si="61"/>
        <v>0</v>
      </c>
      <c r="N331" s="39">
        <f t="shared" si="61"/>
        <v>0</v>
      </c>
      <c r="O331" s="39">
        <f t="shared" si="61"/>
        <v>0</v>
      </c>
      <c r="P331" s="39">
        <f t="shared" si="61"/>
        <v>0</v>
      </c>
      <c r="Q331" s="39">
        <f t="shared" si="61"/>
        <v>0</v>
      </c>
      <c r="R331" s="39">
        <f t="shared" si="61"/>
        <v>0</v>
      </c>
      <c r="S331" s="39">
        <f t="shared" si="61"/>
        <v>0</v>
      </c>
      <c r="T331" s="39">
        <f t="shared" si="61"/>
        <v>0</v>
      </c>
      <c r="U331" s="39">
        <f t="shared" si="61"/>
        <v>0</v>
      </c>
      <c r="V331" s="39">
        <f t="shared" si="61"/>
        <v>0</v>
      </c>
      <c r="W331" s="39">
        <f t="shared" si="61"/>
        <v>0</v>
      </c>
      <c r="X331" s="78">
        <f t="shared" si="61"/>
        <v>34477.81647</v>
      </c>
      <c r="Y331" s="69">
        <f>X331/G331*100</f>
        <v>53.24646639908931</v>
      </c>
    </row>
    <row r="332" spans="1:25" ht="16.5" outlineLevel="6" thickBot="1">
      <c r="A332" s="5" t="s">
        <v>258</v>
      </c>
      <c r="B332" s="22">
        <v>953</v>
      </c>
      <c r="C332" s="6" t="s">
        <v>39</v>
      </c>
      <c r="D332" s="6" t="s">
        <v>6</v>
      </c>
      <c r="E332" s="6" t="s">
        <v>5</v>
      </c>
      <c r="F332" s="6"/>
      <c r="G332" s="39">
        <f>G333+G340</f>
        <v>64751.37</v>
      </c>
      <c r="H332" s="65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96"/>
      <c r="Y332" s="69"/>
    </row>
    <row r="333" spans="1:25" ht="48" outlineLevel="6" thickBot="1">
      <c r="A333" s="115" t="s">
        <v>192</v>
      </c>
      <c r="B333" s="109">
        <v>953</v>
      </c>
      <c r="C333" s="110" t="s">
        <v>39</v>
      </c>
      <c r="D333" s="110" t="s">
        <v>40</v>
      </c>
      <c r="E333" s="110" t="s">
        <v>196</v>
      </c>
      <c r="F333" s="110"/>
      <c r="G333" s="111">
        <v>64454.61</v>
      </c>
      <c r="H333" s="29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54"/>
      <c r="X333" s="75">
        <v>34477.81647</v>
      </c>
      <c r="Y333" s="69">
        <f>X333/G333*100</f>
        <v>53.4916221973882</v>
      </c>
    </row>
    <row r="334" spans="1:25" ht="32.25" outlineLevel="6" thickBot="1">
      <c r="A334" s="165" t="s">
        <v>321</v>
      </c>
      <c r="B334" s="107">
        <v>953</v>
      </c>
      <c r="C334" s="108" t="s">
        <v>39</v>
      </c>
      <c r="D334" s="108" t="s">
        <v>324</v>
      </c>
      <c r="E334" s="108" t="s">
        <v>5</v>
      </c>
      <c r="F334" s="110"/>
      <c r="G334" s="16">
        <f>G335</f>
        <v>3410.51</v>
      </c>
      <c r="H334" s="65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85"/>
      <c r="Y334" s="69"/>
    </row>
    <row r="335" spans="1:25" ht="16.5" outlineLevel="6" thickBot="1">
      <c r="A335" s="5" t="s">
        <v>258</v>
      </c>
      <c r="B335" s="22">
        <v>953</v>
      </c>
      <c r="C335" s="6" t="s">
        <v>39</v>
      </c>
      <c r="D335" s="6" t="s">
        <v>324</v>
      </c>
      <c r="E335" s="6" t="s">
        <v>257</v>
      </c>
      <c r="F335" s="110"/>
      <c r="G335" s="7">
        <f>G336</f>
        <v>3410.51</v>
      </c>
      <c r="H335" s="65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85"/>
      <c r="Y335" s="69"/>
    </row>
    <row r="336" spans="1:25" ht="16.5" outlineLevel="6" thickBot="1">
      <c r="A336" s="115" t="s">
        <v>193</v>
      </c>
      <c r="B336" s="109">
        <v>953</v>
      </c>
      <c r="C336" s="110" t="s">
        <v>39</v>
      </c>
      <c r="D336" s="110" t="s">
        <v>324</v>
      </c>
      <c r="E336" s="110" t="s">
        <v>195</v>
      </c>
      <c r="F336" s="110"/>
      <c r="G336" s="117">
        <v>3410.51</v>
      </c>
      <c r="H336" s="65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85"/>
      <c r="Y336" s="69"/>
    </row>
    <row r="337" spans="1:25" ht="48" outlineLevel="6" thickBot="1">
      <c r="A337" s="166" t="s">
        <v>322</v>
      </c>
      <c r="B337" s="20">
        <v>953</v>
      </c>
      <c r="C337" s="9" t="s">
        <v>39</v>
      </c>
      <c r="D337" s="9" t="s">
        <v>325</v>
      </c>
      <c r="E337" s="9" t="s">
        <v>5</v>
      </c>
      <c r="F337" s="110"/>
      <c r="G337" s="10">
        <f>G338</f>
        <v>296.76</v>
      </c>
      <c r="H337" s="65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85"/>
      <c r="Y337" s="69"/>
    </row>
    <row r="338" spans="1:25" ht="32.25" outlineLevel="6" thickBot="1">
      <c r="A338" s="165" t="s">
        <v>323</v>
      </c>
      <c r="B338" s="107">
        <v>953</v>
      </c>
      <c r="C338" s="108" t="s">
        <v>39</v>
      </c>
      <c r="D338" s="108" t="s">
        <v>326</v>
      </c>
      <c r="E338" s="108" t="s">
        <v>5</v>
      </c>
      <c r="F338" s="110"/>
      <c r="G338" s="16">
        <f>G339</f>
        <v>296.76</v>
      </c>
      <c r="H338" s="65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85"/>
      <c r="Y338" s="69"/>
    </row>
    <row r="339" spans="1:25" ht="16.5" outlineLevel="6" thickBot="1">
      <c r="A339" s="5" t="s">
        <v>258</v>
      </c>
      <c r="B339" s="22">
        <v>953</v>
      </c>
      <c r="C339" s="6" t="s">
        <v>39</v>
      </c>
      <c r="D339" s="6" t="s">
        <v>326</v>
      </c>
      <c r="E339" s="6" t="s">
        <v>257</v>
      </c>
      <c r="F339" s="110"/>
      <c r="G339" s="7">
        <f>G340</f>
        <v>296.76</v>
      </c>
      <c r="H339" s="65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85"/>
      <c r="Y339" s="69"/>
    </row>
    <row r="340" spans="1:25" ht="16.5" outlineLevel="6" thickBot="1">
      <c r="A340" s="115" t="s">
        <v>193</v>
      </c>
      <c r="B340" s="109">
        <v>953</v>
      </c>
      <c r="C340" s="110" t="s">
        <v>39</v>
      </c>
      <c r="D340" s="110" t="s">
        <v>326</v>
      </c>
      <c r="E340" s="110" t="s">
        <v>195</v>
      </c>
      <c r="F340" s="110"/>
      <c r="G340" s="117">
        <v>296.76</v>
      </c>
      <c r="H340" s="65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85"/>
      <c r="Y340" s="69"/>
    </row>
    <row r="341" spans="1:25" ht="48" outlineLevel="6" thickBot="1">
      <c r="A341" s="167" t="s">
        <v>339</v>
      </c>
      <c r="B341" s="20">
        <v>953</v>
      </c>
      <c r="C341" s="9" t="s">
        <v>39</v>
      </c>
      <c r="D341" s="9" t="s">
        <v>340</v>
      </c>
      <c r="E341" s="9" t="s">
        <v>5</v>
      </c>
      <c r="F341" s="9"/>
      <c r="G341" s="10">
        <f>G342</f>
        <v>9366</v>
      </c>
      <c r="H341" s="65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85"/>
      <c r="Y341" s="69"/>
    </row>
    <row r="342" spans="1:25" ht="16.5" outlineLevel="6" thickBot="1">
      <c r="A342" s="5" t="s">
        <v>258</v>
      </c>
      <c r="B342" s="22">
        <v>953</v>
      </c>
      <c r="C342" s="6" t="s">
        <v>39</v>
      </c>
      <c r="D342" s="6" t="s">
        <v>340</v>
      </c>
      <c r="E342" s="6" t="s">
        <v>257</v>
      </c>
      <c r="F342" s="6"/>
      <c r="G342" s="7">
        <f>G343</f>
        <v>9366</v>
      </c>
      <c r="H342" s="65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85"/>
      <c r="Y342" s="69"/>
    </row>
    <row r="343" spans="1:25" ht="48" outlineLevel="6" thickBot="1">
      <c r="A343" s="118" t="s">
        <v>192</v>
      </c>
      <c r="B343" s="109">
        <v>953</v>
      </c>
      <c r="C343" s="110" t="s">
        <v>39</v>
      </c>
      <c r="D343" s="110" t="s">
        <v>340</v>
      </c>
      <c r="E343" s="110" t="s">
        <v>196</v>
      </c>
      <c r="F343" s="110"/>
      <c r="G343" s="117">
        <v>9366</v>
      </c>
      <c r="H343" s="65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85"/>
      <c r="Y343" s="69"/>
    </row>
    <row r="344" spans="1:25" ht="16.5" outlineLevel="6" thickBot="1">
      <c r="A344" s="34" t="s">
        <v>82</v>
      </c>
      <c r="B344" s="20">
        <v>953</v>
      </c>
      <c r="C344" s="9" t="s">
        <v>41</v>
      </c>
      <c r="D344" s="9" t="s">
        <v>6</v>
      </c>
      <c r="E344" s="9" t="s">
        <v>5</v>
      </c>
      <c r="F344" s="9"/>
      <c r="G344" s="35">
        <f>G345+G380+G386</f>
        <v>287922.4</v>
      </c>
      <c r="H344" s="35" t="e">
        <f>#REF!+H366+H386+H380</f>
        <v>#REF!</v>
      </c>
      <c r="I344" s="35" t="e">
        <f>#REF!+I366+I386+I380</f>
        <v>#REF!</v>
      </c>
      <c r="J344" s="35" t="e">
        <f>#REF!+J366+J386+J380</f>
        <v>#REF!</v>
      </c>
      <c r="K344" s="35" t="e">
        <f>#REF!+K366+K386+K380</f>
        <v>#REF!</v>
      </c>
      <c r="L344" s="35" t="e">
        <f>#REF!+L366+L386+L380</f>
        <v>#REF!</v>
      </c>
      <c r="M344" s="35" t="e">
        <f>#REF!+M366+M386+M380</f>
        <v>#REF!</v>
      </c>
      <c r="N344" s="35" t="e">
        <f>#REF!+N366+N386+N380</f>
        <v>#REF!</v>
      </c>
      <c r="O344" s="35" t="e">
        <f>#REF!+O366+O386+O380</f>
        <v>#REF!</v>
      </c>
      <c r="P344" s="35" t="e">
        <f>#REF!+P366+P386+P380</f>
        <v>#REF!</v>
      </c>
      <c r="Q344" s="35" t="e">
        <f>#REF!+Q366+Q386+Q380</f>
        <v>#REF!</v>
      </c>
      <c r="R344" s="35" t="e">
        <f>#REF!+R366+R386+R380</f>
        <v>#REF!</v>
      </c>
      <c r="S344" s="35" t="e">
        <f>#REF!+S366+S386+S380</f>
        <v>#REF!</v>
      </c>
      <c r="T344" s="35" t="e">
        <f>#REF!+T366+T386+T380</f>
        <v>#REF!</v>
      </c>
      <c r="U344" s="35" t="e">
        <f>#REF!+U366+U386+U380</f>
        <v>#REF!</v>
      </c>
      <c r="V344" s="35" t="e">
        <f>#REF!+V366+V386+V380</f>
        <v>#REF!</v>
      </c>
      <c r="W344" s="35" t="e">
        <f>#REF!+W366+W386+W380</f>
        <v>#REF!</v>
      </c>
      <c r="X344" s="35" t="e">
        <f>#REF!+X366+X386+X380</f>
        <v>#REF!</v>
      </c>
      <c r="Y344" s="69" t="e">
        <f>X344/G344*100</f>
        <v>#REF!</v>
      </c>
    </row>
    <row r="345" spans="1:25" ht="16.5" outlineLevel="6" thickBot="1">
      <c r="A345" s="42" t="s">
        <v>71</v>
      </c>
      <c r="B345" s="20">
        <v>954</v>
      </c>
      <c r="C345" s="9" t="s">
        <v>41</v>
      </c>
      <c r="D345" s="9" t="s">
        <v>6</v>
      </c>
      <c r="E345" s="9" t="s">
        <v>5</v>
      </c>
      <c r="F345" s="9"/>
      <c r="G345" s="35">
        <f>G346+G376</f>
        <v>77197.73000000001</v>
      </c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69"/>
    </row>
    <row r="346" spans="1:25" ht="16.5" outlineLevel="6" thickBot="1">
      <c r="A346" s="36" t="s">
        <v>305</v>
      </c>
      <c r="B346" s="21">
        <v>955</v>
      </c>
      <c r="C346" s="11" t="s">
        <v>41</v>
      </c>
      <c r="D346" s="11" t="s">
        <v>6</v>
      </c>
      <c r="E346" s="11" t="s">
        <v>5</v>
      </c>
      <c r="F346" s="11"/>
      <c r="G346" s="37">
        <f>G347+G368+G417</f>
        <v>77048.57</v>
      </c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73"/>
      <c r="Y346" s="69"/>
    </row>
    <row r="347" spans="1:25" ht="32.25" outlineLevel="6" thickBot="1">
      <c r="A347" s="42" t="s">
        <v>307</v>
      </c>
      <c r="B347" s="21">
        <v>956</v>
      </c>
      <c r="C347" s="11" t="s">
        <v>41</v>
      </c>
      <c r="D347" s="11" t="s">
        <v>6</v>
      </c>
      <c r="E347" s="11" t="s">
        <v>5</v>
      </c>
      <c r="F347" s="11"/>
      <c r="G347" s="37">
        <f>G348</f>
        <v>55132.48</v>
      </c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73"/>
      <c r="Y347" s="69"/>
    </row>
    <row r="348" spans="1:25" ht="32.25" outlineLevel="6" thickBot="1">
      <c r="A348" s="42" t="s">
        <v>125</v>
      </c>
      <c r="B348" s="21">
        <v>953</v>
      </c>
      <c r="C348" s="11" t="s">
        <v>41</v>
      </c>
      <c r="D348" s="11" t="s">
        <v>6</v>
      </c>
      <c r="E348" s="11" t="s">
        <v>5</v>
      </c>
      <c r="F348" s="11"/>
      <c r="G348" s="37">
        <f>G349+G361</f>
        <v>55132.48</v>
      </c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73"/>
      <c r="Y348" s="69"/>
    </row>
    <row r="349" spans="1:25" ht="32.25" outlineLevel="6" thickBot="1">
      <c r="A349" s="106" t="s">
        <v>81</v>
      </c>
      <c r="B349" s="107">
        <v>953</v>
      </c>
      <c r="C349" s="108" t="s">
        <v>41</v>
      </c>
      <c r="D349" s="108" t="s">
        <v>6</v>
      </c>
      <c r="E349" s="108" t="s">
        <v>5</v>
      </c>
      <c r="F349" s="108"/>
      <c r="G349" s="40">
        <f>G350+G352+G355+G358</f>
        <v>51395</v>
      </c>
      <c r="H349" s="39">
        <f aca="true" t="shared" si="62" ref="H349:X349">H356</f>
        <v>0</v>
      </c>
      <c r="I349" s="39">
        <f t="shared" si="62"/>
        <v>0</v>
      </c>
      <c r="J349" s="39">
        <f t="shared" si="62"/>
        <v>0</v>
      </c>
      <c r="K349" s="39">
        <f t="shared" si="62"/>
        <v>0</v>
      </c>
      <c r="L349" s="39">
        <f t="shared" si="62"/>
        <v>0</v>
      </c>
      <c r="M349" s="39">
        <f t="shared" si="62"/>
        <v>0</v>
      </c>
      <c r="N349" s="39">
        <f t="shared" si="62"/>
        <v>0</v>
      </c>
      <c r="O349" s="39">
        <f t="shared" si="62"/>
        <v>0</v>
      </c>
      <c r="P349" s="39">
        <f t="shared" si="62"/>
        <v>0</v>
      </c>
      <c r="Q349" s="39">
        <f t="shared" si="62"/>
        <v>0</v>
      </c>
      <c r="R349" s="39">
        <f t="shared" si="62"/>
        <v>0</v>
      </c>
      <c r="S349" s="39">
        <f t="shared" si="62"/>
        <v>0</v>
      </c>
      <c r="T349" s="39">
        <f t="shared" si="62"/>
        <v>0</v>
      </c>
      <c r="U349" s="39">
        <f t="shared" si="62"/>
        <v>0</v>
      </c>
      <c r="V349" s="39">
        <f t="shared" si="62"/>
        <v>0</v>
      </c>
      <c r="W349" s="39">
        <f t="shared" si="62"/>
        <v>0</v>
      </c>
      <c r="X349" s="78">
        <f t="shared" si="62"/>
        <v>48148.89725</v>
      </c>
      <c r="Y349" s="69">
        <f>X349/G349*100</f>
        <v>93.68401060414438</v>
      </c>
    </row>
    <row r="350" spans="1:25" ht="32.25" outlineLevel="6" thickBot="1">
      <c r="A350" s="5" t="s">
        <v>234</v>
      </c>
      <c r="B350" s="22">
        <v>953</v>
      </c>
      <c r="C350" s="6" t="s">
        <v>41</v>
      </c>
      <c r="D350" s="6" t="s">
        <v>42</v>
      </c>
      <c r="E350" s="6" t="s">
        <v>233</v>
      </c>
      <c r="F350" s="6"/>
      <c r="G350" s="39">
        <f>G351</f>
        <v>300</v>
      </c>
      <c r="H350" s="65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96"/>
      <c r="Y350" s="69"/>
    </row>
    <row r="351" spans="1:25" ht="32.25" outlineLevel="6" thickBot="1">
      <c r="A351" s="105" t="s">
        <v>212</v>
      </c>
      <c r="B351" s="109">
        <v>953</v>
      </c>
      <c r="C351" s="110" t="s">
        <v>41</v>
      </c>
      <c r="D351" s="110" t="s">
        <v>42</v>
      </c>
      <c r="E351" s="110" t="s">
        <v>236</v>
      </c>
      <c r="F351" s="110"/>
      <c r="G351" s="111">
        <v>300</v>
      </c>
      <c r="H351" s="65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96"/>
      <c r="Y351" s="69"/>
    </row>
    <row r="352" spans="1:25" ht="32.25" outlineLevel="6" thickBot="1">
      <c r="A352" s="5" t="s">
        <v>219</v>
      </c>
      <c r="B352" s="22">
        <v>953</v>
      </c>
      <c r="C352" s="6" t="s">
        <v>41</v>
      </c>
      <c r="D352" s="6" t="s">
        <v>42</v>
      </c>
      <c r="E352" s="6" t="s">
        <v>213</v>
      </c>
      <c r="F352" s="6"/>
      <c r="G352" s="39">
        <f>G353+G354</f>
        <v>29451.6</v>
      </c>
      <c r="H352" s="65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96"/>
      <c r="Y352" s="69"/>
    </row>
    <row r="353" spans="1:25" ht="32.25" outlineLevel="6" thickBot="1">
      <c r="A353" s="105" t="s">
        <v>220</v>
      </c>
      <c r="B353" s="109">
        <v>953</v>
      </c>
      <c r="C353" s="110" t="s">
        <v>41</v>
      </c>
      <c r="D353" s="110" t="s">
        <v>42</v>
      </c>
      <c r="E353" s="110" t="s">
        <v>214</v>
      </c>
      <c r="F353" s="110"/>
      <c r="G353" s="111">
        <v>1000</v>
      </c>
      <c r="H353" s="65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96"/>
      <c r="Y353" s="69"/>
    </row>
    <row r="354" spans="1:25" ht="32.25" outlineLevel="6" thickBot="1">
      <c r="A354" s="105" t="s">
        <v>221</v>
      </c>
      <c r="B354" s="109">
        <v>953</v>
      </c>
      <c r="C354" s="110" t="s">
        <v>41</v>
      </c>
      <c r="D354" s="110" t="s">
        <v>42</v>
      </c>
      <c r="E354" s="110" t="s">
        <v>215</v>
      </c>
      <c r="F354" s="110"/>
      <c r="G354" s="111">
        <v>28451.6</v>
      </c>
      <c r="H354" s="65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96"/>
      <c r="Y354" s="69"/>
    </row>
    <row r="355" spans="1:25" ht="16.5" outlineLevel="6" thickBot="1">
      <c r="A355" s="5" t="s">
        <v>258</v>
      </c>
      <c r="B355" s="22">
        <v>953</v>
      </c>
      <c r="C355" s="6" t="s">
        <v>41</v>
      </c>
      <c r="D355" s="6" t="s">
        <v>6</v>
      </c>
      <c r="E355" s="6" t="s">
        <v>5</v>
      </c>
      <c r="F355" s="6"/>
      <c r="G355" s="39">
        <f>G356+G357</f>
        <v>19174</v>
      </c>
      <c r="H355" s="65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96"/>
      <c r="Y355" s="69"/>
    </row>
    <row r="356" spans="1:25" ht="48" outlineLevel="6" thickBot="1">
      <c r="A356" s="115" t="s">
        <v>192</v>
      </c>
      <c r="B356" s="109">
        <v>953</v>
      </c>
      <c r="C356" s="110" t="s">
        <v>41</v>
      </c>
      <c r="D356" s="110" t="s">
        <v>42</v>
      </c>
      <c r="E356" s="110" t="s">
        <v>196</v>
      </c>
      <c r="F356" s="110"/>
      <c r="G356" s="111">
        <v>19174</v>
      </c>
      <c r="H356" s="29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54"/>
      <c r="X356" s="75">
        <v>48148.89725</v>
      </c>
      <c r="Y356" s="69">
        <f>X356/G356*100</f>
        <v>251.1155588296652</v>
      </c>
    </row>
    <row r="357" spans="1:25" ht="16.5" outlineLevel="6" thickBot="1">
      <c r="A357" s="115" t="s">
        <v>193</v>
      </c>
      <c r="B357" s="109">
        <v>953</v>
      </c>
      <c r="C357" s="110" t="s">
        <v>41</v>
      </c>
      <c r="D357" s="110" t="s">
        <v>297</v>
      </c>
      <c r="E357" s="110" t="s">
        <v>195</v>
      </c>
      <c r="F357" s="110"/>
      <c r="G357" s="111">
        <v>0</v>
      </c>
      <c r="H357" s="65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85"/>
      <c r="Y357" s="69"/>
    </row>
    <row r="358" spans="1:25" ht="16.5" outlineLevel="6" thickBot="1">
      <c r="A358" s="5" t="s">
        <v>222</v>
      </c>
      <c r="B358" s="22">
        <v>953</v>
      </c>
      <c r="C358" s="6" t="s">
        <v>41</v>
      </c>
      <c r="D358" s="6" t="s">
        <v>42</v>
      </c>
      <c r="E358" s="6" t="s">
        <v>216</v>
      </c>
      <c r="F358" s="6"/>
      <c r="G358" s="39">
        <f>G359+G360</f>
        <v>2469.4</v>
      </c>
      <c r="H358" s="65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85"/>
      <c r="Y358" s="69"/>
    </row>
    <row r="359" spans="1:25" ht="32.25" outlineLevel="6" thickBot="1">
      <c r="A359" s="105" t="s">
        <v>223</v>
      </c>
      <c r="B359" s="109">
        <v>953</v>
      </c>
      <c r="C359" s="110" t="s">
        <v>41</v>
      </c>
      <c r="D359" s="110" t="s">
        <v>42</v>
      </c>
      <c r="E359" s="110" t="s">
        <v>217</v>
      </c>
      <c r="F359" s="110"/>
      <c r="G359" s="111">
        <v>2075</v>
      </c>
      <c r="H359" s="65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85"/>
      <c r="Y359" s="69"/>
    </row>
    <row r="360" spans="1:25" ht="16.5" outlineLevel="6" thickBot="1">
      <c r="A360" s="105" t="s">
        <v>224</v>
      </c>
      <c r="B360" s="109">
        <v>953</v>
      </c>
      <c r="C360" s="110" t="s">
        <v>41</v>
      </c>
      <c r="D360" s="110" t="s">
        <v>42</v>
      </c>
      <c r="E360" s="110" t="s">
        <v>218</v>
      </c>
      <c r="F360" s="110"/>
      <c r="G360" s="111">
        <v>394.4</v>
      </c>
      <c r="H360" s="65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85"/>
      <c r="Y360" s="69"/>
    </row>
    <row r="361" spans="1:25" ht="16.5" outlineLevel="6" thickBot="1">
      <c r="A361" s="122" t="s">
        <v>327</v>
      </c>
      <c r="B361" s="107">
        <v>953</v>
      </c>
      <c r="C361" s="108" t="s">
        <v>41</v>
      </c>
      <c r="D361" s="108" t="s">
        <v>328</v>
      </c>
      <c r="E361" s="108" t="s">
        <v>5</v>
      </c>
      <c r="F361" s="110"/>
      <c r="G361" s="16">
        <f>G362+G364</f>
        <v>3737.48</v>
      </c>
      <c r="H361" s="65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85"/>
      <c r="Y361" s="69"/>
    </row>
    <row r="362" spans="1:25" ht="32.25" outlineLevel="6" thickBot="1">
      <c r="A362" s="5" t="s">
        <v>219</v>
      </c>
      <c r="B362" s="22">
        <v>953</v>
      </c>
      <c r="C362" s="6" t="s">
        <v>41</v>
      </c>
      <c r="D362" s="6" t="s">
        <v>328</v>
      </c>
      <c r="E362" s="6" t="s">
        <v>213</v>
      </c>
      <c r="F362" s="110"/>
      <c r="G362" s="7">
        <f>G363</f>
        <v>2618.13</v>
      </c>
      <c r="H362" s="65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85"/>
      <c r="Y362" s="69"/>
    </row>
    <row r="363" spans="1:25" ht="32.25" outlineLevel="6" thickBot="1">
      <c r="A363" s="105" t="s">
        <v>221</v>
      </c>
      <c r="B363" s="109">
        <v>953</v>
      </c>
      <c r="C363" s="110" t="s">
        <v>41</v>
      </c>
      <c r="D363" s="110" t="s">
        <v>328</v>
      </c>
      <c r="E363" s="110" t="s">
        <v>215</v>
      </c>
      <c r="F363" s="110"/>
      <c r="G363" s="117">
        <v>2618.13</v>
      </c>
      <c r="H363" s="65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85"/>
      <c r="Y363" s="69"/>
    </row>
    <row r="364" spans="1:25" ht="16.5" outlineLevel="6" thickBot="1">
      <c r="A364" s="5" t="s">
        <v>258</v>
      </c>
      <c r="B364" s="22">
        <v>953</v>
      </c>
      <c r="C364" s="6" t="s">
        <v>41</v>
      </c>
      <c r="D364" s="6" t="s">
        <v>328</v>
      </c>
      <c r="E364" s="6" t="s">
        <v>257</v>
      </c>
      <c r="F364" s="110"/>
      <c r="G364" s="7">
        <f>G365</f>
        <v>1119.35</v>
      </c>
      <c r="H364" s="65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85"/>
      <c r="Y364" s="69"/>
    </row>
    <row r="365" spans="1:25" ht="16.5" outlineLevel="6" thickBot="1">
      <c r="A365" s="115" t="s">
        <v>193</v>
      </c>
      <c r="B365" s="109">
        <v>953</v>
      </c>
      <c r="C365" s="110" t="s">
        <v>41</v>
      </c>
      <c r="D365" s="110" t="s">
        <v>328</v>
      </c>
      <c r="E365" s="110" t="s">
        <v>195</v>
      </c>
      <c r="F365" s="110"/>
      <c r="G365" s="117">
        <v>1119.35</v>
      </c>
      <c r="H365" s="65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85"/>
      <c r="Y365" s="69"/>
    </row>
    <row r="366" spans="1:25" ht="17.25" customHeight="1" outlineLevel="6" thickBot="1">
      <c r="A366" s="150" t="s">
        <v>122</v>
      </c>
      <c r="B366" s="20">
        <v>953</v>
      </c>
      <c r="C366" s="9" t="s">
        <v>41</v>
      </c>
      <c r="D366" s="9" t="s">
        <v>6</v>
      </c>
      <c r="E366" s="9" t="s">
        <v>5</v>
      </c>
      <c r="F366" s="9"/>
      <c r="G366" s="35">
        <f>G369+G373+G376</f>
        <v>20621.9</v>
      </c>
      <c r="H366" s="37">
        <f aca="true" t="shared" si="63" ref="H366:X366">H369</f>
        <v>0</v>
      </c>
      <c r="I366" s="37">
        <f t="shared" si="63"/>
        <v>0</v>
      </c>
      <c r="J366" s="37">
        <f t="shared" si="63"/>
        <v>0</v>
      </c>
      <c r="K366" s="37">
        <f t="shared" si="63"/>
        <v>0</v>
      </c>
      <c r="L366" s="37">
        <f t="shared" si="63"/>
        <v>0</v>
      </c>
      <c r="M366" s="37">
        <f t="shared" si="63"/>
        <v>0</v>
      </c>
      <c r="N366" s="37">
        <f t="shared" si="63"/>
        <v>0</v>
      </c>
      <c r="O366" s="37">
        <f t="shared" si="63"/>
        <v>0</v>
      </c>
      <c r="P366" s="37">
        <f t="shared" si="63"/>
        <v>0</v>
      </c>
      <c r="Q366" s="37">
        <f t="shared" si="63"/>
        <v>0</v>
      </c>
      <c r="R366" s="37">
        <f t="shared" si="63"/>
        <v>0</v>
      </c>
      <c r="S366" s="37">
        <f t="shared" si="63"/>
        <v>0</v>
      </c>
      <c r="T366" s="37">
        <f t="shared" si="63"/>
        <v>0</v>
      </c>
      <c r="U366" s="37">
        <f t="shared" si="63"/>
        <v>0</v>
      </c>
      <c r="V366" s="37">
        <f t="shared" si="63"/>
        <v>0</v>
      </c>
      <c r="W366" s="37">
        <f t="shared" si="63"/>
        <v>0</v>
      </c>
      <c r="X366" s="77">
        <f t="shared" si="63"/>
        <v>19460.04851</v>
      </c>
      <c r="Y366" s="69">
        <f>X366/G366*100</f>
        <v>94.36593383732827</v>
      </c>
    </row>
    <row r="367" spans="1:25" ht="17.25" customHeight="1" outlineLevel="6" thickBot="1">
      <c r="A367" s="42" t="s">
        <v>71</v>
      </c>
      <c r="B367" s="20">
        <v>953</v>
      </c>
      <c r="C367" s="9" t="s">
        <v>41</v>
      </c>
      <c r="D367" s="9" t="s">
        <v>6</v>
      </c>
      <c r="E367" s="9" t="s">
        <v>5</v>
      </c>
      <c r="F367" s="9"/>
      <c r="G367" s="35">
        <f>G368+G376</f>
        <v>20621.9</v>
      </c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77"/>
      <c r="Y367" s="69"/>
    </row>
    <row r="368" spans="1:25" ht="38.25" customHeight="1" outlineLevel="6" thickBot="1">
      <c r="A368" s="36" t="s">
        <v>308</v>
      </c>
      <c r="B368" s="21">
        <v>956</v>
      </c>
      <c r="C368" s="11" t="s">
        <v>41</v>
      </c>
      <c r="D368" s="11" t="s">
        <v>6</v>
      </c>
      <c r="E368" s="11" t="s">
        <v>5</v>
      </c>
      <c r="F368" s="11"/>
      <c r="G368" s="37">
        <f>G369+G373</f>
        <v>20472.74</v>
      </c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77"/>
      <c r="Y368" s="69"/>
    </row>
    <row r="369" spans="1:25" ht="32.25" outlineLevel="6" thickBot="1">
      <c r="A369" s="106" t="s">
        <v>81</v>
      </c>
      <c r="B369" s="107">
        <v>953</v>
      </c>
      <c r="C369" s="108" t="s">
        <v>41</v>
      </c>
      <c r="D369" s="108" t="s">
        <v>6</v>
      </c>
      <c r="E369" s="108" t="s">
        <v>5</v>
      </c>
      <c r="F369" s="108"/>
      <c r="G369" s="40">
        <f>G370</f>
        <v>19992.77</v>
      </c>
      <c r="H369" s="39">
        <f aca="true" t="shared" si="64" ref="H369:X369">H371</f>
        <v>0</v>
      </c>
      <c r="I369" s="39">
        <f t="shared" si="64"/>
        <v>0</v>
      </c>
      <c r="J369" s="39">
        <f t="shared" si="64"/>
        <v>0</v>
      </c>
      <c r="K369" s="39">
        <f t="shared" si="64"/>
        <v>0</v>
      </c>
      <c r="L369" s="39">
        <f t="shared" si="64"/>
        <v>0</v>
      </c>
      <c r="M369" s="39">
        <f t="shared" si="64"/>
        <v>0</v>
      </c>
      <c r="N369" s="39">
        <f t="shared" si="64"/>
        <v>0</v>
      </c>
      <c r="O369" s="39">
        <f t="shared" si="64"/>
        <v>0</v>
      </c>
      <c r="P369" s="39">
        <f t="shared" si="64"/>
        <v>0</v>
      </c>
      <c r="Q369" s="39">
        <f t="shared" si="64"/>
        <v>0</v>
      </c>
      <c r="R369" s="39">
        <f t="shared" si="64"/>
        <v>0</v>
      </c>
      <c r="S369" s="39">
        <f t="shared" si="64"/>
        <v>0</v>
      </c>
      <c r="T369" s="39">
        <f t="shared" si="64"/>
        <v>0</v>
      </c>
      <c r="U369" s="39">
        <f t="shared" si="64"/>
        <v>0</v>
      </c>
      <c r="V369" s="39">
        <f t="shared" si="64"/>
        <v>0</v>
      </c>
      <c r="W369" s="39">
        <f t="shared" si="64"/>
        <v>0</v>
      </c>
      <c r="X369" s="78">
        <f t="shared" si="64"/>
        <v>19460.04851</v>
      </c>
      <c r="Y369" s="69">
        <f>X369/G369*100</f>
        <v>97.33542930769474</v>
      </c>
    </row>
    <row r="370" spans="1:25" ht="16.5" outlineLevel="6" thickBot="1">
      <c r="A370" s="5" t="s">
        <v>258</v>
      </c>
      <c r="B370" s="22">
        <v>953</v>
      </c>
      <c r="C370" s="6" t="s">
        <v>41</v>
      </c>
      <c r="D370" s="6" t="s">
        <v>6</v>
      </c>
      <c r="E370" s="6" t="s">
        <v>5</v>
      </c>
      <c r="F370" s="6"/>
      <c r="G370" s="39">
        <f>G371+G372</f>
        <v>19992.77</v>
      </c>
      <c r="H370" s="65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96"/>
      <c r="Y370" s="69"/>
    </row>
    <row r="371" spans="1:25" ht="48" outlineLevel="6" thickBot="1">
      <c r="A371" s="115" t="s">
        <v>192</v>
      </c>
      <c r="B371" s="109">
        <v>953</v>
      </c>
      <c r="C371" s="110" t="s">
        <v>41</v>
      </c>
      <c r="D371" s="110" t="s">
        <v>43</v>
      </c>
      <c r="E371" s="110" t="s">
        <v>196</v>
      </c>
      <c r="F371" s="110"/>
      <c r="G371" s="111">
        <v>19992.77</v>
      </c>
      <c r="H371" s="29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54"/>
      <c r="X371" s="75">
        <v>19460.04851</v>
      </c>
      <c r="Y371" s="69">
        <f>X371/G371*100</f>
        <v>97.33542930769474</v>
      </c>
    </row>
    <row r="372" spans="1:25" ht="16.5" outlineLevel="6" thickBot="1">
      <c r="A372" s="115" t="s">
        <v>193</v>
      </c>
      <c r="B372" s="109">
        <v>953</v>
      </c>
      <c r="C372" s="110" t="s">
        <v>41</v>
      </c>
      <c r="D372" s="110" t="s">
        <v>313</v>
      </c>
      <c r="E372" s="110" t="s">
        <v>195</v>
      </c>
      <c r="F372" s="110"/>
      <c r="G372" s="111">
        <v>0</v>
      </c>
      <c r="H372" s="65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85"/>
      <c r="Y372" s="69"/>
    </row>
    <row r="373" spans="1:25" ht="32.25" outlineLevel="6" thickBot="1">
      <c r="A373" s="165" t="s">
        <v>329</v>
      </c>
      <c r="B373" s="107">
        <v>953</v>
      </c>
      <c r="C373" s="108" t="s">
        <v>41</v>
      </c>
      <c r="D373" s="108" t="s">
        <v>330</v>
      </c>
      <c r="E373" s="108" t="s">
        <v>5</v>
      </c>
      <c r="F373" s="110"/>
      <c r="G373" s="16">
        <f>G374</f>
        <v>479.97</v>
      </c>
      <c r="H373" s="65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85"/>
      <c r="Y373" s="69"/>
    </row>
    <row r="374" spans="1:25" ht="16.5" outlineLevel="6" thickBot="1">
      <c r="A374" s="5" t="s">
        <v>258</v>
      </c>
      <c r="B374" s="22">
        <v>953</v>
      </c>
      <c r="C374" s="6" t="s">
        <v>41</v>
      </c>
      <c r="D374" s="6" t="s">
        <v>330</v>
      </c>
      <c r="E374" s="6" t="s">
        <v>257</v>
      </c>
      <c r="F374" s="110"/>
      <c r="G374" s="7">
        <f>G375</f>
        <v>479.97</v>
      </c>
      <c r="H374" s="65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85"/>
      <c r="Y374" s="69"/>
    </row>
    <row r="375" spans="1:25" ht="16.5" outlineLevel="6" thickBot="1">
      <c r="A375" s="115" t="s">
        <v>193</v>
      </c>
      <c r="B375" s="109">
        <v>953</v>
      </c>
      <c r="C375" s="110" t="s">
        <v>41</v>
      </c>
      <c r="D375" s="110" t="s">
        <v>330</v>
      </c>
      <c r="E375" s="110" t="s">
        <v>195</v>
      </c>
      <c r="F375" s="110"/>
      <c r="G375" s="117">
        <v>479.97</v>
      </c>
      <c r="H375" s="65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85"/>
      <c r="Y375" s="69"/>
    </row>
    <row r="376" spans="1:25" ht="32.25" outlineLevel="6" thickBot="1">
      <c r="A376" s="13" t="s">
        <v>317</v>
      </c>
      <c r="B376" s="20">
        <v>953</v>
      </c>
      <c r="C376" s="9" t="s">
        <v>41</v>
      </c>
      <c r="D376" s="9" t="s">
        <v>319</v>
      </c>
      <c r="E376" s="9" t="s">
        <v>5</v>
      </c>
      <c r="F376" s="9"/>
      <c r="G376" s="10">
        <f>G377</f>
        <v>149.16</v>
      </c>
      <c r="H376" s="65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85"/>
      <c r="Y376" s="69"/>
    </row>
    <row r="377" spans="1:25" ht="32.25" outlineLevel="6" thickBot="1">
      <c r="A377" s="112" t="s">
        <v>81</v>
      </c>
      <c r="B377" s="107">
        <v>953</v>
      </c>
      <c r="C377" s="108" t="s">
        <v>41</v>
      </c>
      <c r="D377" s="108" t="s">
        <v>319</v>
      </c>
      <c r="E377" s="108" t="s">
        <v>5</v>
      </c>
      <c r="F377" s="108"/>
      <c r="G377" s="16">
        <f>G378</f>
        <v>149.16</v>
      </c>
      <c r="H377" s="65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85"/>
      <c r="Y377" s="69"/>
    </row>
    <row r="378" spans="1:25" ht="16.5" outlineLevel="6" thickBot="1">
      <c r="A378" s="5" t="s">
        <v>258</v>
      </c>
      <c r="B378" s="22">
        <v>953</v>
      </c>
      <c r="C378" s="6" t="s">
        <v>41</v>
      </c>
      <c r="D378" s="6" t="s">
        <v>319</v>
      </c>
      <c r="E378" s="6" t="s">
        <v>257</v>
      </c>
      <c r="F378" s="6"/>
      <c r="G378" s="7">
        <f>G379</f>
        <v>149.16</v>
      </c>
      <c r="H378" s="65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85"/>
      <c r="Y378" s="69"/>
    </row>
    <row r="379" spans="1:25" ht="16.5" outlineLevel="6" thickBot="1">
      <c r="A379" s="115" t="s">
        <v>193</v>
      </c>
      <c r="B379" s="109">
        <v>953</v>
      </c>
      <c r="C379" s="110" t="s">
        <v>41</v>
      </c>
      <c r="D379" s="110" t="s">
        <v>319</v>
      </c>
      <c r="E379" s="110" t="s">
        <v>195</v>
      </c>
      <c r="F379" s="110"/>
      <c r="G379" s="117">
        <v>149.16</v>
      </c>
      <c r="H379" s="65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85"/>
      <c r="Y379" s="69"/>
    </row>
    <row r="380" spans="1:25" ht="16.5" outlineLevel="6" thickBot="1">
      <c r="A380" s="34" t="s">
        <v>189</v>
      </c>
      <c r="B380" s="20">
        <v>953</v>
      </c>
      <c r="C380" s="9" t="s">
        <v>41</v>
      </c>
      <c r="D380" s="9" t="s">
        <v>190</v>
      </c>
      <c r="E380" s="9" t="s">
        <v>5</v>
      </c>
      <c r="F380" s="9"/>
      <c r="G380" s="35">
        <f>G381</f>
        <v>625.0699999999999</v>
      </c>
      <c r="H380" s="35">
        <f aca="true" t="shared" si="65" ref="H380:X380">H381</f>
        <v>0</v>
      </c>
      <c r="I380" s="35">
        <f t="shared" si="65"/>
        <v>0</v>
      </c>
      <c r="J380" s="35">
        <f t="shared" si="65"/>
        <v>0</v>
      </c>
      <c r="K380" s="35">
        <f t="shared" si="65"/>
        <v>0</v>
      </c>
      <c r="L380" s="35">
        <f t="shared" si="65"/>
        <v>0</v>
      </c>
      <c r="M380" s="35">
        <f t="shared" si="65"/>
        <v>0</v>
      </c>
      <c r="N380" s="35">
        <f t="shared" si="65"/>
        <v>0</v>
      </c>
      <c r="O380" s="35">
        <f t="shared" si="65"/>
        <v>0</v>
      </c>
      <c r="P380" s="35">
        <f t="shared" si="65"/>
        <v>0</v>
      </c>
      <c r="Q380" s="35">
        <f t="shared" si="65"/>
        <v>0</v>
      </c>
      <c r="R380" s="35">
        <f t="shared" si="65"/>
        <v>0</v>
      </c>
      <c r="S380" s="35">
        <f t="shared" si="65"/>
        <v>0</v>
      </c>
      <c r="T380" s="35">
        <f t="shared" si="65"/>
        <v>0</v>
      </c>
      <c r="U380" s="35">
        <f t="shared" si="65"/>
        <v>0</v>
      </c>
      <c r="V380" s="35">
        <f t="shared" si="65"/>
        <v>0</v>
      </c>
      <c r="W380" s="35">
        <f t="shared" si="65"/>
        <v>0</v>
      </c>
      <c r="X380" s="35">
        <f t="shared" si="65"/>
        <v>0</v>
      </c>
      <c r="Y380" s="69">
        <v>0</v>
      </c>
    </row>
    <row r="381" spans="1:25" ht="32.25" outlineLevel="6" thickBot="1">
      <c r="A381" s="106" t="s">
        <v>205</v>
      </c>
      <c r="B381" s="107">
        <v>953</v>
      </c>
      <c r="C381" s="108" t="s">
        <v>41</v>
      </c>
      <c r="D381" s="108" t="s">
        <v>188</v>
      </c>
      <c r="E381" s="108" t="s">
        <v>5</v>
      </c>
      <c r="F381" s="108"/>
      <c r="G381" s="40">
        <f>G382+G384</f>
        <v>625.0699999999999</v>
      </c>
      <c r="H381" s="39">
        <f aca="true" t="shared" si="66" ref="H381:X381">H385</f>
        <v>0</v>
      </c>
      <c r="I381" s="39">
        <f t="shared" si="66"/>
        <v>0</v>
      </c>
      <c r="J381" s="39">
        <f t="shared" si="66"/>
        <v>0</v>
      </c>
      <c r="K381" s="39">
        <f t="shared" si="66"/>
        <v>0</v>
      </c>
      <c r="L381" s="39">
        <f t="shared" si="66"/>
        <v>0</v>
      </c>
      <c r="M381" s="39">
        <f t="shared" si="66"/>
        <v>0</v>
      </c>
      <c r="N381" s="39">
        <f t="shared" si="66"/>
        <v>0</v>
      </c>
      <c r="O381" s="39">
        <f t="shared" si="66"/>
        <v>0</v>
      </c>
      <c r="P381" s="39">
        <f t="shared" si="66"/>
        <v>0</v>
      </c>
      <c r="Q381" s="39">
        <f t="shared" si="66"/>
        <v>0</v>
      </c>
      <c r="R381" s="39">
        <f t="shared" si="66"/>
        <v>0</v>
      </c>
      <c r="S381" s="39">
        <f t="shared" si="66"/>
        <v>0</v>
      </c>
      <c r="T381" s="39">
        <f t="shared" si="66"/>
        <v>0</v>
      </c>
      <c r="U381" s="39">
        <f t="shared" si="66"/>
        <v>0</v>
      </c>
      <c r="V381" s="39">
        <f t="shared" si="66"/>
        <v>0</v>
      </c>
      <c r="W381" s="39">
        <f t="shared" si="66"/>
        <v>0</v>
      </c>
      <c r="X381" s="39">
        <f t="shared" si="66"/>
        <v>0</v>
      </c>
      <c r="Y381" s="69">
        <v>0</v>
      </c>
    </row>
    <row r="382" spans="1:25" ht="32.25" outlineLevel="6" thickBot="1">
      <c r="A382" s="5" t="s">
        <v>219</v>
      </c>
      <c r="B382" s="22">
        <v>953</v>
      </c>
      <c r="C382" s="6" t="s">
        <v>41</v>
      </c>
      <c r="D382" s="6" t="s">
        <v>188</v>
      </c>
      <c r="E382" s="6" t="s">
        <v>213</v>
      </c>
      <c r="F382" s="6"/>
      <c r="G382" s="39">
        <f>G383</f>
        <v>250</v>
      </c>
      <c r="H382" s="65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65"/>
      <c r="Y382" s="69"/>
    </row>
    <row r="383" spans="1:25" ht="32.25" outlineLevel="6" thickBot="1">
      <c r="A383" s="105" t="s">
        <v>221</v>
      </c>
      <c r="B383" s="109">
        <v>953</v>
      </c>
      <c r="C383" s="110" t="s">
        <v>41</v>
      </c>
      <c r="D383" s="110" t="s">
        <v>188</v>
      </c>
      <c r="E383" s="110" t="s">
        <v>215</v>
      </c>
      <c r="F383" s="110"/>
      <c r="G383" s="111">
        <v>250</v>
      </c>
      <c r="H383" s="65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65"/>
      <c r="Y383" s="69"/>
    </row>
    <row r="384" spans="1:25" ht="16.5" outlineLevel="6" thickBot="1">
      <c r="A384" s="5" t="s">
        <v>258</v>
      </c>
      <c r="B384" s="22">
        <v>953</v>
      </c>
      <c r="C384" s="6" t="s">
        <v>41</v>
      </c>
      <c r="D384" s="6" t="s">
        <v>188</v>
      </c>
      <c r="E384" s="6" t="s">
        <v>257</v>
      </c>
      <c r="F384" s="6"/>
      <c r="G384" s="39">
        <f>G385</f>
        <v>375.07</v>
      </c>
      <c r="H384" s="65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65"/>
      <c r="Y384" s="69"/>
    </row>
    <row r="385" spans="1:25" ht="16.5" outlineLevel="6" thickBot="1">
      <c r="A385" s="115" t="s">
        <v>193</v>
      </c>
      <c r="B385" s="109">
        <v>953</v>
      </c>
      <c r="C385" s="110" t="s">
        <v>41</v>
      </c>
      <c r="D385" s="110" t="s">
        <v>188</v>
      </c>
      <c r="E385" s="110" t="s">
        <v>195</v>
      </c>
      <c r="F385" s="110"/>
      <c r="G385" s="111">
        <v>375.07</v>
      </c>
      <c r="H385" s="65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85">
        <v>0</v>
      </c>
      <c r="Y385" s="69">
        <v>0</v>
      </c>
    </row>
    <row r="386" spans="1:25" ht="16.5" outlineLevel="6" thickBot="1">
      <c r="A386" s="36" t="s">
        <v>119</v>
      </c>
      <c r="B386" s="21">
        <v>953</v>
      </c>
      <c r="C386" s="11" t="s">
        <v>41</v>
      </c>
      <c r="D386" s="11" t="s">
        <v>118</v>
      </c>
      <c r="E386" s="11" t="s">
        <v>5</v>
      </c>
      <c r="F386" s="6"/>
      <c r="G386" s="35">
        <f>G387+G399+G404+G412</f>
        <v>210099.6</v>
      </c>
      <c r="H386" s="35" t="e">
        <f>H387+#REF!+#REF!+H399+H404+#REF!</f>
        <v>#REF!</v>
      </c>
      <c r="I386" s="35" t="e">
        <f>I387+#REF!+#REF!+I399+I404+#REF!</f>
        <v>#REF!</v>
      </c>
      <c r="J386" s="35" t="e">
        <f>J387+#REF!+#REF!+J399+J404+#REF!</f>
        <v>#REF!</v>
      </c>
      <c r="K386" s="35" t="e">
        <f>K387+#REF!+#REF!+K399+K404+#REF!</f>
        <v>#REF!</v>
      </c>
      <c r="L386" s="35" t="e">
        <f>L387+#REF!+#REF!+L399+L404+#REF!</f>
        <v>#REF!</v>
      </c>
      <c r="M386" s="35" t="e">
        <f>M387+#REF!+#REF!+M399+M404+#REF!</f>
        <v>#REF!</v>
      </c>
      <c r="N386" s="35" t="e">
        <f>N387+#REF!+#REF!+N399+N404+#REF!</f>
        <v>#REF!</v>
      </c>
      <c r="O386" s="35" t="e">
        <f>O387+#REF!+#REF!+O399+O404+#REF!</f>
        <v>#REF!</v>
      </c>
      <c r="P386" s="35" t="e">
        <f>P387+#REF!+#REF!+P399+P404+#REF!</f>
        <v>#REF!</v>
      </c>
      <c r="Q386" s="35" t="e">
        <f>Q387+#REF!+#REF!+Q399+Q404+#REF!</f>
        <v>#REF!</v>
      </c>
      <c r="R386" s="35" t="e">
        <f>R387+#REF!+#REF!+R399+R404+#REF!</f>
        <v>#REF!</v>
      </c>
      <c r="S386" s="35" t="e">
        <f>S387+#REF!+#REF!+S399+S404+#REF!</f>
        <v>#REF!</v>
      </c>
      <c r="T386" s="35" t="e">
        <f>T387+#REF!+#REF!+T399+T404+#REF!</f>
        <v>#REF!</v>
      </c>
      <c r="U386" s="35" t="e">
        <f>U387+#REF!+#REF!+U399+U404+#REF!</f>
        <v>#REF!</v>
      </c>
      <c r="V386" s="35" t="e">
        <f>V387+#REF!+#REF!+V399+V404+#REF!</f>
        <v>#REF!</v>
      </c>
      <c r="W386" s="35" t="e">
        <f>W387+#REF!+#REF!+W399+W404+#REF!</f>
        <v>#REF!</v>
      </c>
      <c r="X386" s="79" t="e">
        <f>X387+#REF!+#REF!+X399+X404+#REF!</f>
        <v>#REF!</v>
      </c>
      <c r="Y386" s="69" t="e">
        <f>X386/G386*100</f>
        <v>#REF!</v>
      </c>
    </row>
    <row r="387" spans="1:25" ht="47.25" customHeight="1" outlineLevel="6" thickBot="1">
      <c r="A387" s="34" t="s">
        <v>184</v>
      </c>
      <c r="B387" s="21">
        <v>953</v>
      </c>
      <c r="C387" s="11" t="s">
        <v>41</v>
      </c>
      <c r="D387" s="11" t="s">
        <v>118</v>
      </c>
      <c r="E387" s="11" t="s">
        <v>5</v>
      </c>
      <c r="F387" s="11"/>
      <c r="G387" s="37">
        <f>G394+G388</f>
        <v>4999.6</v>
      </c>
      <c r="H387" s="37">
        <f aca="true" t="shared" si="67" ref="H387:X387">H395</f>
        <v>0</v>
      </c>
      <c r="I387" s="37">
        <f t="shared" si="67"/>
        <v>0</v>
      </c>
      <c r="J387" s="37">
        <f t="shared" si="67"/>
        <v>0</v>
      </c>
      <c r="K387" s="37">
        <f t="shared" si="67"/>
        <v>0</v>
      </c>
      <c r="L387" s="37">
        <f t="shared" si="67"/>
        <v>0</v>
      </c>
      <c r="M387" s="37">
        <f t="shared" si="67"/>
        <v>0</v>
      </c>
      <c r="N387" s="37">
        <f t="shared" si="67"/>
        <v>0</v>
      </c>
      <c r="O387" s="37">
        <f t="shared" si="67"/>
        <v>0</v>
      </c>
      <c r="P387" s="37">
        <f t="shared" si="67"/>
        <v>0</v>
      </c>
      <c r="Q387" s="37">
        <f t="shared" si="67"/>
        <v>0</v>
      </c>
      <c r="R387" s="37">
        <f t="shared" si="67"/>
        <v>0</v>
      </c>
      <c r="S387" s="37">
        <f t="shared" si="67"/>
        <v>0</v>
      </c>
      <c r="T387" s="37">
        <f t="shared" si="67"/>
        <v>0</v>
      </c>
      <c r="U387" s="37">
        <f t="shared" si="67"/>
        <v>0</v>
      </c>
      <c r="V387" s="37">
        <f t="shared" si="67"/>
        <v>0</v>
      </c>
      <c r="W387" s="37">
        <f t="shared" si="67"/>
        <v>0</v>
      </c>
      <c r="X387" s="80">
        <f t="shared" si="67"/>
        <v>2744.868</v>
      </c>
      <c r="Y387" s="69">
        <f>X387/G387*100</f>
        <v>54.90175214017121</v>
      </c>
    </row>
    <row r="388" spans="1:25" ht="47.25" customHeight="1" outlineLevel="6" thickBot="1">
      <c r="A388" s="8" t="s">
        <v>294</v>
      </c>
      <c r="B388" s="21">
        <v>953</v>
      </c>
      <c r="C388" s="11" t="s">
        <v>41</v>
      </c>
      <c r="D388" s="11" t="s">
        <v>295</v>
      </c>
      <c r="E388" s="11" t="s">
        <v>5</v>
      </c>
      <c r="F388" s="11"/>
      <c r="G388" s="37">
        <f>G389</f>
        <v>4680.5</v>
      </c>
      <c r="H388" s="99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1"/>
      <c r="Y388" s="69"/>
    </row>
    <row r="389" spans="1:25" ht="47.25" customHeight="1" outlineLevel="6" thickBot="1">
      <c r="A389" s="112" t="s">
        <v>201</v>
      </c>
      <c r="B389" s="129">
        <v>953</v>
      </c>
      <c r="C389" s="130" t="s">
        <v>41</v>
      </c>
      <c r="D389" s="130" t="s">
        <v>202</v>
      </c>
      <c r="E389" s="130" t="s">
        <v>5</v>
      </c>
      <c r="F389" s="130"/>
      <c r="G389" s="131">
        <f>G390+G392</f>
        <v>4680.5</v>
      </c>
      <c r="H389" s="99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1"/>
      <c r="Y389" s="69"/>
    </row>
    <row r="390" spans="1:25" ht="21" customHeight="1" outlineLevel="6" thickBot="1">
      <c r="A390" s="5" t="s">
        <v>234</v>
      </c>
      <c r="B390" s="22">
        <v>953</v>
      </c>
      <c r="C390" s="6" t="s">
        <v>41</v>
      </c>
      <c r="D390" s="6" t="s">
        <v>202</v>
      </c>
      <c r="E390" s="6" t="s">
        <v>233</v>
      </c>
      <c r="F390" s="11"/>
      <c r="G390" s="102">
        <f>G391</f>
        <v>2597.65</v>
      </c>
      <c r="H390" s="99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1"/>
      <c r="Y390" s="69"/>
    </row>
    <row r="391" spans="1:25" ht="21.75" customHeight="1" outlineLevel="6" thickBot="1">
      <c r="A391" s="105" t="s">
        <v>211</v>
      </c>
      <c r="B391" s="109">
        <v>953</v>
      </c>
      <c r="C391" s="110" t="s">
        <v>41</v>
      </c>
      <c r="D391" s="110" t="s">
        <v>202</v>
      </c>
      <c r="E391" s="110" t="s">
        <v>235</v>
      </c>
      <c r="F391" s="127"/>
      <c r="G391" s="128">
        <v>2597.65</v>
      </c>
      <c r="H391" s="99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1"/>
      <c r="Y391" s="69"/>
    </row>
    <row r="392" spans="1:25" ht="23.25" customHeight="1" outlineLevel="6" thickBot="1">
      <c r="A392" s="5" t="s">
        <v>258</v>
      </c>
      <c r="B392" s="22">
        <v>953</v>
      </c>
      <c r="C392" s="6" t="s">
        <v>41</v>
      </c>
      <c r="D392" s="6" t="s">
        <v>202</v>
      </c>
      <c r="E392" s="6" t="s">
        <v>257</v>
      </c>
      <c r="F392" s="11"/>
      <c r="G392" s="102">
        <f>G393</f>
        <v>2082.85</v>
      </c>
      <c r="H392" s="99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1"/>
      <c r="Y392" s="69"/>
    </row>
    <row r="393" spans="1:25" ht="47.25" customHeight="1" outlineLevel="6" thickBot="1">
      <c r="A393" s="115" t="s">
        <v>192</v>
      </c>
      <c r="B393" s="109">
        <v>953</v>
      </c>
      <c r="C393" s="110" t="s">
        <v>41</v>
      </c>
      <c r="D393" s="110" t="s">
        <v>202</v>
      </c>
      <c r="E393" s="110" t="s">
        <v>196</v>
      </c>
      <c r="F393" s="127"/>
      <c r="G393" s="128">
        <v>2082.85</v>
      </c>
      <c r="H393" s="99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1"/>
      <c r="Y393" s="69"/>
    </row>
    <row r="394" spans="1:25" ht="47.25" customHeight="1" outlineLevel="6" thickBot="1">
      <c r="A394" s="112" t="s">
        <v>199</v>
      </c>
      <c r="B394" s="129">
        <v>953</v>
      </c>
      <c r="C394" s="130" t="s">
        <v>41</v>
      </c>
      <c r="D394" s="130" t="s">
        <v>200</v>
      </c>
      <c r="E394" s="130" t="s">
        <v>5</v>
      </c>
      <c r="F394" s="130"/>
      <c r="G394" s="131">
        <f>G395+G397</f>
        <v>319.1</v>
      </c>
      <c r="H394" s="99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1"/>
      <c r="Y394" s="69"/>
    </row>
    <row r="395" spans="1:25" ht="20.25" customHeight="1" outlineLevel="6" thickBot="1">
      <c r="A395" s="5" t="s">
        <v>234</v>
      </c>
      <c r="B395" s="22">
        <v>953</v>
      </c>
      <c r="C395" s="6" t="s">
        <v>41</v>
      </c>
      <c r="D395" s="6" t="s">
        <v>200</v>
      </c>
      <c r="E395" s="6" t="s">
        <v>233</v>
      </c>
      <c r="F395" s="6"/>
      <c r="G395" s="39">
        <f>G396</f>
        <v>177.09</v>
      </c>
      <c r="H395" s="65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85">
        <v>2744.868</v>
      </c>
      <c r="Y395" s="69">
        <f>X395/G395*100</f>
        <v>1549.9847535151619</v>
      </c>
    </row>
    <row r="396" spans="1:25" ht="16.5" outlineLevel="6" thickBot="1">
      <c r="A396" s="105" t="s">
        <v>211</v>
      </c>
      <c r="B396" s="109">
        <v>953</v>
      </c>
      <c r="C396" s="110" t="s">
        <v>41</v>
      </c>
      <c r="D396" s="110" t="s">
        <v>200</v>
      </c>
      <c r="E396" s="110" t="s">
        <v>235</v>
      </c>
      <c r="F396" s="110"/>
      <c r="G396" s="111">
        <v>177.09</v>
      </c>
      <c r="H396" s="65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85"/>
      <c r="Y396" s="69"/>
    </row>
    <row r="397" spans="1:25" ht="16.5" outlineLevel="6" thickBot="1">
      <c r="A397" s="5" t="s">
        <v>258</v>
      </c>
      <c r="B397" s="22">
        <v>953</v>
      </c>
      <c r="C397" s="6" t="s">
        <v>41</v>
      </c>
      <c r="D397" s="6" t="s">
        <v>200</v>
      </c>
      <c r="E397" s="6" t="s">
        <v>257</v>
      </c>
      <c r="F397" s="6"/>
      <c r="G397" s="39">
        <f>G398</f>
        <v>142.01</v>
      </c>
      <c r="H397" s="65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85"/>
      <c r="Y397" s="69"/>
    </row>
    <row r="398" spans="1:25" ht="48" outlineLevel="6" thickBot="1">
      <c r="A398" s="115" t="s">
        <v>192</v>
      </c>
      <c r="B398" s="109">
        <v>953</v>
      </c>
      <c r="C398" s="110" t="s">
        <v>41</v>
      </c>
      <c r="D398" s="110" t="s">
        <v>200</v>
      </c>
      <c r="E398" s="110" t="s">
        <v>196</v>
      </c>
      <c r="F398" s="110"/>
      <c r="G398" s="111">
        <v>142.01</v>
      </c>
      <c r="H398" s="65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85"/>
      <c r="Y398" s="69"/>
    </row>
    <row r="399" spans="1:25" ht="32.25" outlineLevel="6" thickBot="1">
      <c r="A399" s="45" t="s">
        <v>147</v>
      </c>
      <c r="B399" s="21">
        <v>953</v>
      </c>
      <c r="C399" s="11" t="s">
        <v>41</v>
      </c>
      <c r="D399" s="11" t="s">
        <v>146</v>
      </c>
      <c r="E399" s="11" t="s">
        <v>5</v>
      </c>
      <c r="F399" s="11"/>
      <c r="G399" s="37">
        <f>G400+G402</f>
        <v>5335</v>
      </c>
      <c r="H399" s="37">
        <f aca="true" t="shared" si="68" ref="H399:X399">H400</f>
        <v>0</v>
      </c>
      <c r="I399" s="37">
        <f t="shared" si="68"/>
        <v>0</v>
      </c>
      <c r="J399" s="37">
        <f t="shared" si="68"/>
        <v>0</v>
      </c>
      <c r="K399" s="37">
        <f t="shared" si="68"/>
        <v>0</v>
      </c>
      <c r="L399" s="37">
        <f t="shared" si="68"/>
        <v>0</v>
      </c>
      <c r="M399" s="37">
        <f t="shared" si="68"/>
        <v>0</v>
      </c>
      <c r="N399" s="37">
        <f t="shared" si="68"/>
        <v>0</v>
      </c>
      <c r="O399" s="37">
        <f t="shared" si="68"/>
        <v>0</v>
      </c>
      <c r="P399" s="37">
        <f t="shared" si="68"/>
        <v>0</v>
      </c>
      <c r="Q399" s="37">
        <f t="shared" si="68"/>
        <v>0</v>
      </c>
      <c r="R399" s="37">
        <f t="shared" si="68"/>
        <v>0</v>
      </c>
      <c r="S399" s="37">
        <f t="shared" si="68"/>
        <v>0</v>
      </c>
      <c r="T399" s="37">
        <f t="shared" si="68"/>
        <v>0</v>
      </c>
      <c r="U399" s="37">
        <f t="shared" si="68"/>
        <v>0</v>
      </c>
      <c r="V399" s="37">
        <f t="shared" si="68"/>
        <v>0</v>
      </c>
      <c r="W399" s="37">
        <f t="shared" si="68"/>
        <v>0</v>
      </c>
      <c r="X399" s="77">
        <f t="shared" si="68"/>
        <v>3215.05065</v>
      </c>
      <c r="Y399" s="69">
        <f>X399/G399*100</f>
        <v>60.26336738519213</v>
      </c>
    </row>
    <row r="400" spans="1:25" ht="32.25" outlineLevel="6" thickBot="1">
      <c r="A400" s="5" t="s">
        <v>219</v>
      </c>
      <c r="B400" s="22">
        <v>953</v>
      </c>
      <c r="C400" s="6" t="s">
        <v>41</v>
      </c>
      <c r="D400" s="6" t="s">
        <v>146</v>
      </c>
      <c r="E400" s="6" t="s">
        <v>213</v>
      </c>
      <c r="F400" s="6"/>
      <c r="G400" s="39">
        <f>G401</f>
        <v>2383.92</v>
      </c>
      <c r="H400" s="29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54"/>
      <c r="X400" s="75">
        <v>3215.05065</v>
      </c>
      <c r="Y400" s="69">
        <f>X400/G400*100</f>
        <v>134.86403276955602</v>
      </c>
    </row>
    <row r="401" spans="1:25" ht="32.25" outlineLevel="6" thickBot="1">
      <c r="A401" s="105" t="s">
        <v>221</v>
      </c>
      <c r="B401" s="109">
        <v>953</v>
      </c>
      <c r="C401" s="110" t="s">
        <v>41</v>
      </c>
      <c r="D401" s="110" t="s">
        <v>146</v>
      </c>
      <c r="E401" s="110" t="s">
        <v>215</v>
      </c>
      <c r="F401" s="110"/>
      <c r="G401" s="111">
        <v>2383.92</v>
      </c>
      <c r="H401" s="65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85"/>
      <c r="Y401" s="69"/>
    </row>
    <row r="402" spans="1:25" ht="16.5" outlineLevel="6" thickBot="1">
      <c r="A402" s="5" t="s">
        <v>258</v>
      </c>
      <c r="B402" s="22">
        <v>953</v>
      </c>
      <c r="C402" s="6" t="s">
        <v>41</v>
      </c>
      <c r="D402" s="6" t="s">
        <v>146</v>
      </c>
      <c r="E402" s="6" t="s">
        <v>257</v>
      </c>
      <c r="F402" s="6"/>
      <c r="G402" s="39">
        <f>G403</f>
        <v>2951.08</v>
      </c>
      <c r="H402" s="65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85"/>
      <c r="Y402" s="69"/>
    </row>
    <row r="403" spans="1:25" ht="48" outlineLevel="6" thickBot="1">
      <c r="A403" s="115" t="s">
        <v>192</v>
      </c>
      <c r="B403" s="109">
        <v>953</v>
      </c>
      <c r="C403" s="110" t="s">
        <v>41</v>
      </c>
      <c r="D403" s="110" t="s">
        <v>146</v>
      </c>
      <c r="E403" s="110" t="s">
        <v>196</v>
      </c>
      <c r="F403" s="110"/>
      <c r="G403" s="111">
        <v>2951.08</v>
      </c>
      <c r="H403" s="65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85"/>
      <c r="Y403" s="69"/>
    </row>
    <row r="404" spans="1:25" ht="79.5" outlineLevel="6" thickBot="1">
      <c r="A404" s="46" t="s">
        <v>137</v>
      </c>
      <c r="B404" s="23">
        <v>953</v>
      </c>
      <c r="C404" s="11" t="s">
        <v>41</v>
      </c>
      <c r="D404" s="11" t="s">
        <v>136</v>
      </c>
      <c r="E404" s="11" t="s">
        <v>5</v>
      </c>
      <c r="F404" s="11"/>
      <c r="G404" s="37">
        <f>G405+G407+G410</f>
        <v>199397</v>
      </c>
      <c r="H404" s="37">
        <f aca="true" t="shared" si="69" ref="H404:X404">H405</f>
        <v>0</v>
      </c>
      <c r="I404" s="37">
        <f t="shared" si="69"/>
        <v>0</v>
      </c>
      <c r="J404" s="37">
        <f t="shared" si="69"/>
        <v>0</v>
      </c>
      <c r="K404" s="37">
        <f t="shared" si="69"/>
        <v>0</v>
      </c>
      <c r="L404" s="37">
        <f t="shared" si="69"/>
        <v>0</v>
      </c>
      <c r="M404" s="37">
        <f t="shared" si="69"/>
        <v>0</v>
      </c>
      <c r="N404" s="37">
        <f t="shared" si="69"/>
        <v>0</v>
      </c>
      <c r="O404" s="37">
        <f t="shared" si="69"/>
        <v>0</v>
      </c>
      <c r="P404" s="37">
        <f t="shared" si="69"/>
        <v>0</v>
      </c>
      <c r="Q404" s="37">
        <f t="shared" si="69"/>
        <v>0</v>
      </c>
      <c r="R404" s="37">
        <f t="shared" si="69"/>
        <v>0</v>
      </c>
      <c r="S404" s="37">
        <f t="shared" si="69"/>
        <v>0</v>
      </c>
      <c r="T404" s="37">
        <f t="shared" si="69"/>
        <v>0</v>
      </c>
      <c r="U404" s="37">
        <f t="shared" si="69"/>
        <v>0</v>
      </c>
      <c r="V404" s="37">
        <f t="shared" si="69"/>
        <v>0</v>
      </c>
      <c r="W404" s="37">
        <f t="shared" si="69"/>
        <v>0</v>
      </c>
      <c r="X404" s="77">
        <f t="shared" si="69"/>
        <v>82757.514</v>
      </c>
      <c r="Y404" s="69">
        <f>X404/G404*100</f>
        <v>41.503891232064674</v>
      </c>
    </row>
    <row r="405" spans="1:25" ht="21.75" customHeight="1" outlineLevel="6" thickBot="1">
      <c r="A405" s="5" t="s">
        <v>234</v>
      </c>
      <c r="B405" s="22">
        <v>953</v>
      </c>
      <c r="C405" s="6" t="s">
        <v>41</v>
      </c>
      <c r="D405" s="6" t="s">
        <v>136</v>
      </c>
      <c r="E405" s="6" t="s">
        <v>233</v>
      </c>
      <c r="F405" s="6"/>
      <c r="G405" s="39">
        <f>G406</f>
        <v>119910.09</v>
      </c>
      <c r="H405" s="29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54"/>
      <c r="X405" s="75">
        <v>82757.514</v>
      </c>
      <c r="Y405" s="69">
        <f>X405/G405*100</f>
        <v>69.01630546687105</v>
      </c>
    </row>
    <row r="406" spans="1:25" ht="16.5" outlineLevel="6" thickBot="1">
      <c r="A406" s="105" t="s">
        <v>211</v>
      </c>
      <c r="B406" s="109">
        <v>953</v>
      </c>
      <c r="C406" s="110" t="s">
        <v>41</v>
      </c>
      <c r="D406" s="110" t="s">
        <v>136</v>
      </c>
      <c r="E406" s="110" t="s">
        <v>235</v>
      </c>
      <c r="F406" s="110"/>
      <c r="G406" s="111">
        <v>119910.09</v>
      </c>
      <c r="H406" s="65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85"/>
      <c r="Y406" s="69"/>
    </row>
    <row r="407" spans="1:25" ht="32.25" outlineLevel="6" thickBot="1">
      <c r="A407" s="5" t="s">
        <v>219</v>
      </c>
      <c r="B407" s="22">
        <v>953</v>
      </c>
      <c r="C407" s="6" t="s">
        <v>41</v>
      </c>
      <c r="D407" s="6" t="s">
        <v>136</v>
      </c>
      <c r="E407" s="6" t="s">
        <v>213</v>
      </c>
      <c r="F407" s="6"/>
      <c r="G407" s="39">
        <f>G409+G408</f>
        <v>479.75</v>
      </c>
      <c r="H407" s="65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85"/>
      <c r="Y407" s="69"/>
    </row>
    <row r="408" spans="1:25" ht="32.25" outlineLevel="6" thickBot="1">
      <c r="A408" s="105" t="s">
        <v>220</v>
      </c>
      <c r="B408" s="109">
        <v>953</v>
      </c>
      <c r="C408" s="110" t="s">
        <v>41</v>
      </c>
      <c r="D408" s="110" t="s">
        <v>136</v>
      </c>
      <c r="E408" s="110" t="s">
        <v>214</v>
      </c>
      <c r="F408" s="110"/>
      <c r="G408" s="111">
        <v>186.24</v>
      </c>
      <c r="H408" s="65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85"/>
      <c r="Y408" s="69"/>
    </row>
    <row r="409" spans="1:25" ht="32.25" outlineLevel="6" thickBot="1">
      <c r="A409" s="105" t="s">
        <v>221</v>
      </c>
      <c r="B409" s="109">
        <v>953</v>
      </c>
      <c r="C409" s="110" t="s">
        <v>41</v>
      </c>
      <c r="D409" s="110" t="s">
        <v>136</v>
      </c>
      <c r="E409" s="110" t="s">
        <v>215</v>
      </c>
      <c r="F409" s="110"/>
      <c r="G409" s="111">
        <v>293.51</v>
      </c>
      <c r="H409" s="65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85"/>
      <c r="Y409" s="69"/>
    </row>
    <row r="410" spans="1:25" ht="16.5" outlineLevel="6" thickBot="1">
      <c r="A410" s="5" t="s">
        <v>258</v>
      </c>
      <c r="B410" s="22">
        <v>953</v>
      </c>
      <c r="C410" s="6" t="s">
        <v>41</v>
      </c>
      <c r="D410" s="6" t="s">
        <v>136</v>
      </c>
      <c r="E410" s="6" t="s">
        <v>257</v>
      </c>
      <c r="F410" s="6"/>
      <c r="G410" s="39">
        <f>G411</f>
        <v>79007.16</v>
      </c>
      <c r="H410" s="65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85"/>
      <c r="Y410" s="69"/>
    </row>
    <row r="411" spans="1:25" ht="48" outlineLevel="6" thickBot="1">
      <c r="A411" s="115" t="s">
        <v>192</v>
      </c>
      <c r="B411" s="109">
        <v>953</v>
      </c>
      <c r="C411" s="110" t="s">
        <v>41</v>
      </c>
      <c r="D411" s="110" t="s">
        <v>136</v>
      </c>
      <c r="E411" s="110" t="s">
        <v>196</v>
      </c>
      <c r="F411" s="110"/>
      <c r="G411" s="111">
        <v>79007.16</v>
      </c>
      <c r="H411" s="65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85"/>
      <c r="Y411" s="69"/>
    </row>
    <row r="412" spans="1:25" ht="79.5" outlineLevel="6" thickBot="1">
      <c r="A412" s="166" t="s">
        <v>361</v>
      </c>
      <c r="B412" s="20">
        <v>953</v>
      </c>
      <c r="C412" s="9" t="s">
        <v>41</v>
      </c>
      <c r="D412" s="9" t="s">
        <v>362</v>
      </c>
      <c r="E412" s="9" t="s">
        <v>5</v>
      </c>
      <c r="F412" s="9"/>
      <c r="G412" s="10">
        <f>G413+G415</f>
        <v>368</v>
      </c>
      <c r="H412" s="65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85"/>
      <c r="Y412" s="69"/>
    </row>
    <row r="413" spans="1:25" ht="32.25" outlineLevel="6" thickBot="1">
      <c r="A413" s="5" t="s">
        <v>219</v>
      </c>
      <c r="B413" s="22">
        <v>953</v>
      </c>
      <c r="C413" s="6" t="s">
        <v>41</v>
      </c>
      <c r="D413" s="6" t="s">
        <v>362</v>
      </c>
      <c r="E413" s="6" t="s">
        <v>213</v>
      </c>
      <c r="F413" s="6"/>
      <c r="G413" s="7">
        <f>G414</f>
        <v>181.91</v>
      </c>
      <c r="H413" s="65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85"/>
      <c r="Y413" s="69"/>
    </row>
    <row r="414" spans="1:25" ht="32.25" outlineLevel="6" thickBot="1">
      <c r="A414" s="105" t="s">
        <v>220</v>
      </c>
      <c r="B414" s="109">
        <v>953</v>
      </c>
      <c r="C414" s="110" t="s">
        <v>41</v>
      </c>
      <c r="D414" s="110" t="s">
        <v>362</v>
      </c>
      <c r="E414" s="110" t="s">
        <v>214</v>
      </c>
      <c r="F414" s="110"/>
      <c r="G414" s="117">
        <v>181.91</v>
      </c>
      <c r="H414" s="65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85"/>
      <c r="Y414" s="69"/>
    </row>
    <row r="415" spans="1:25" ht="16.5" outlineLevel="6" thickBot="1">
      <c r="A415" s="5" t="s">
        <v>258</v>
      </c>
      <c r="B415" s="22">
        <v>953</v>
      </c>
      <c r="C415" s="6" t="s">
        <v>41</v>
      </c>
      <c r="D415" s="6" t="s">
        <v>362</v>
      </c>
      <c r="E415" s="6" t="s">
        <v>257</v>
      </c>
      <c r="F415" s="6"/>
      <c r="G415" s="7">
        <f>G416</f>
        <v>186.09</v>
      </c>
      <c r="H415" s="65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85"/>
      <c r="Y415" s="69"/>
    </row>
    <row r="416" spans="1:25" ht="16.5" outlineLevel="6" thickBot="1">
      <c r="A416" s="115" t="s">
        <v>193</v>
      </c>
      <c r="B416" s="109">
        <v>953</v>
      </c>
      <c r="C416" s="110" t="s">
        <v>41</v>
      </c>
      <c r="D416" s="110" t="s">
        <v>362</v>
      </c>
      <c r="E416" s="110" t="s">
        <v>196</v>
      </c>
      <c r="F416" s="110"/>
      <c r="G416" s="117">
        <v>186.09</v>
      </c>
      <c r="H416" s="65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85"/>
      <c r="Y416" s="69"/>
    </row>
    <row r="417" spans="1:25" ht="48" outlineLevel="6" thickBot="1">
      <c r="A417" s="166" t="s">
        <v>322</v>
      </c>
      <c r="B417" s="20">
        <v>953</v>
      </c>
      <c r="C417" s="9" t="s">
        <v>41</v>
      </c>
      <c r="D417" s="9" t="s">
        <v>325</v>
      </c>
      <c r="E417" s="9" t="s">
        <v>5</v>
      </c>
      <c r="F417" s="110"/>
      <c r="G417" s="10">
        <f>G418+G421+G424</f>
        <v>1443.35</v>
      </c>
      <c r="H417" s="65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85"/>
      <c r="Y417" s="69"/>
    </row>
    <row r="418" spans="1:25" ht="32.25" outlineLevel="6" thickBot="1">
      <c r="A418" s="165" t="s">
        <v>331</v>
      </c>
      <c r="B418" s="107">
        <v>953</v>
      </c>
      <c r="C418" s="108" t="s">
        <v>41</v>
      </c>
      <c r="D418" s="108" t="s">
        <v>334</v>
      </c>
      <c r="E418" s="108" t="s">
        <v>5</v>
      </c>
      <c r="F418" s="110"/>
      <c r="G418" s="16">
        <f>G419</f>
        <v>265.66</v>
      </c>
      <c r="H418" s="65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85"/>
      <c r="Y418" s="69"/>
    </row>
    <row r="419" spans="1:25" ht="16.5" outlineLevel="6" thickBot="1">
      <c r="A419" s="5" t="s">
        <v>258</v>
      </c>
      <c r="B419" s="22">
        <v>953</v>
      </c>
      <c r="C419" s="6" t="s">
        <v>41</v>
      </c>
      <c r="D419" s="6" t="s">
        <v>334</v>
      </c>
      <c r="E419" s="6" t="s">
        <v>257</v>
      </c>
      <c r="F419" s="110"/>
      <c r="G419" s="7">
        <f>G420</f>
        <v>265.66</v>
      </c>
      <c r="H419" s="65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85"/>
      <c r="Y419" s="69"/>
    </row>
    <row r="420" spans="1:25" ht="16.5" outlineLevel="6" thickBot="1">
      <c r="A420" s="115" t="s">
        <v>193</v>
      </c>
      <c r="B420" s="109">
        <v>953</v>
      </c>
      <c r="C420" s="110" t="s">
        <v>41</v>
      </c>
      <c r="D420" s="110" t="s">
        <v>334</v>
      </c>
      <c r="E420" s="110" t="s">
        <v>195</v>
      </c>
      <c r="F420" s="110"/>
      <c r="G420" s="117">
        <v>265.66</v>
      </c>
      <c r="H420" s="65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85"/>
      <c r="Y420" s="69"/>
    </row>
    <row r="421" spans="1:25" ht="32.25" outlineLevel="6" thickBot="1">
      <c r="A421" s="165" t="s">
        <v>332</v>
      </c>
      <c r="B421" s="107">
        <v>953</v>
      </c>
      <c r="C421" s="108" t="s">
        <v>41</v>
      </c>
      <c r="D421" s="108" t="s">
        <v>335</v>
      </c>
      <c r="E421" s="108" t="s">
        <v>5</v>
      </c>
      <c r="F421" s="110"/>
      <c r="G421" s="16">
        <f>G422</f>
        <v>1071.12</v>
      </c>
      <c r="H421" s="65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85"/>
      <c r="Y421" s="69"/>
    </row>
    <row r="422" spans="1:25" ht="32.25" outlineLevel="6" thickBot="1">
      <c r="A422" s="5" t="s">
        <v>219</v>
      </c>
      <c r="B422" s="22">
        <v>953</v>
      </c>
      <c r="C422" s="6" t="s">
        <v>41</v>
      </c>
      <c r="D422" s="6" t="s">
        <v>335</v>
      </c>
      <c r="E422" s="6" t="s">
        <v>213</v>
      </c>
      <c r="F422" s="110"/>
      <c r="G422" s="7">
        <f>G423</f>
        <v>1071.12</v>
      </c>
      <c r="H422" s="65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85"/>
      <c r="Y422" s="69"/>
    </row>
    <row r="423" spans="1:25" ht="32.25" outlineLevel="6" thickBot="1">
      <c r="A423" s="105" t="s">
        <v>221</v>
      </c>
      <c r="B423" s="109">
        <v>953</v>
      </c>
      <c r="C423" s="110" t="s">
        <v>41</v>
      </c>
      <c r="D423" s="110" t="s">
        <v>335</v>
      </c>
      <c r="E423" s="110" t="s">
        <v>215</v>
      </c>
      <c r="F423" s="110"/>
      <c r="G423" s="117">
        <v>1071.12</v>
      </c>
      <c r="H423" s="65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85"/>
      <c r="Y423" s="69"/>
    </row>
    <row r="424" spans="1:25" ht="32.25" outlineLevel="6" thickBot="1">
      <c r="A424" s="165" t="s">
        <v>333</v>
      </c>
      <c r="B424" s="107">
        <v>953</v>
      </c>
      <c r="C424" s="108" t="s">
        <v>41</v>
      </c>
      <c r="D424" s="108" t="s">
        <v>336</v>
      </c>
      <c r="E424" s="108" t="s">
        <v>5</v>
      </c>
      <c r="F424" s="110"/>
      <c r="G424" s="16">
        <f>G425</f>
        <v>106.57</v>
      </c>
      <c r="H424" s="65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85"/>
      <c r="Y424" s="69"/>
    </row>
    <row r="425" spans="1:25" ht="16.5" outlineLevel="6" thickBot="1">
      <c r="A425" s="5" t="s">
        <v>258</v>
      </c>
      <c r="B425" s="22">
        <v>953</v>
      </c>
      <c r="C425" s="6" t="s">
        <v>41</v>
      </c>
      <c r="D425" s="6" t="s">
        <v>336</v>
      </c>
      <c r="E425" s="6" t="s">
        <v>257</v>
      </c>
      <c r="F425" s="110"/>
      <c r="G425" s="7">
        <f>G426</f>
        <v>106.57</v>
      </c>
      <c r="H425" s="65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85"/>
      <c r="Y425" s="69"/>
    </row>
    <row r="426" spans="1:25" ht="16.5" outlineLevel="6" thickBot="1">
      <c r="A426" s="115" t="s">
        <v>193</v>
      </c>
      <c r="B426" s="109">
        <v>953</v>
      </c>
      <c r="C426" s="110" t="s">
        <v>41</v>
      </c>
      <c r="D426" s="110" t="s">
        <v>336</v>
      </c>
      <c r="E426" s="110" t="s">
        <v>195</v>
      </c>
      <c r="F426" s="110"/>
      <c r="G426" s="117">
        <v>106.57</v>
      </c>
      <c r="H426" s="65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85"/>
      <c r="Y426" s="69"/>
    </row>
    <row r="427" spans="1:25" ht="16.5" outlineLevel="6" thickBot="1">
      <c r="A427" s="13" t="s">
        <v>71</v>
      </c>
      <c r="B427" s="20">
        <v>953</v>
      </c>
      <c r="C427" s="9" t="s">
        <v>44</v>
      </c>
      <c r="D427" s="9" t="s">
        <v>24</v>
      </c>
      <c r="E427" s="9" t="s">
        <v>5</v>
      </c>
      <c r="F427" s="9"/>
      <c r="G427" s="35">
        <f>G428</f>
        <v>2000</v>
      </c>
      <c r="H427" s="65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85"/>
      <c r="Y427" s="69"/>
    </row>
    <row r="428" spans="1:25" ht="32.25" outlineLevel="6" thickBot="1">
      <c r="A428" s="112" t="s">
        <v>299</v>
      </c>
      <c r="B428" s="107">
        <v>953</v>
      </c>
      <c r="C428" s="108" t="s">
        <v>44</v>
      </c>
      <c r="D428" s="108" t="s">
        <v>296</v>
      </c>
      <c r="E428" s="108" t="s">
        <v>5</v>
      </c>
      <c r="F428" s="108"/>
      <c r="G428" s="40">
        <f>G429</f>
        <v>2000</v>
      </c>
      <c r="H428" s="65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85"/>
      <c r="Y428" s="69"/>
    </row>
    <row r="429" spans="1:25" ht="16.5" outlineLevel="6" thickBot="1">
      <c r="A429" s="122" t="s">
        <v>300</v>
      </c>
      <c r="B429" s="107">
        <v>953</v>
      </c>
      <c r="C429" s="108" t="s">
        <v>44</v>
      </c>
      <c r="D429" s="108" t="s">
        <v>297</v>
      </c>
      <c r="E429" s="108" t="s">
        <v>5</v>
      </c>
      <c r="F429" s="108"/>
      <c r="G429" s="40">
        <f>G430</f>
        <v>2000</v>
      </c>
      <c r="H429" s="65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85"/>
      <c r="Y429" s="69"/>
    </row>
    <row r="430" spans="1:25" ht="16.5" outlineLevel="6" thickBot="1">
      <c r="A430" s="122" t="s">
        <v>301</v>
      </c>
      <c r="B430" s="107">
        <v>953</v>
      </c>
      <c r="C430" s="108" t="s">
        <v>44</v>
      </c>
      <c r="D430" s="108" t="s">
        <v>298</v>
      </c>
      <c r="E430" s="108" t="s">
        <v>5</v>
      </c>
      <c r="F430" s="108"/>
      <c r="G430" s="40">
        <f>G431+G433</f>
        <v>2000</v>
      </c>
      <c r="H430" s="65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85"/>
      <c r="Y430" s="69"/>
    </row>
    <row r="431" spans="1:25" ht="32.25" outlineLevel="6" thickBot="1">
      <c r="A431" s="5" t="s">
        <v>219</v>
      </c>
      <c r="B431" s="22">
        <v>953</v>
      </c>
      <c r="C431" s="6" t="s">
        <v>44</v>
      </c>
      <c r="D431" s="6" t="s">
        <v>298</v>
      </c>
      <c r="E431" s="6" t="s">
        <v>213</v>
      </c>
      <c r="F431" s="6"/>
      <c r="G431" s="39">
        <f>G432</f>
        <v>1360.9</v>
      </c>
      <c r="H431" s="65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85"/>
      <c r="Y431" s="69"/>
    </row>
    <row r="432" spans="1:25" ht="32.25" outlineLevel="6" thickBot="1">
      <c r="A432" s="105" t="s">
        <v>221</v>
      </c>
      <c r="B432" s="109">
        <v>953</v>
      </c>
      <c r="C432" s="110" t="s">
        <v>44</v>
      </c>
      <c r="D432" s="110" t="s">
        <v>298</v>
      </c>
      <c r="E432" s="110" t="s">
        <v>215</v>
      </c>
      <c r="F432" s="110"/>
      <c r="G432" s="111">
        <v>1360.9</v>
      </c>
      <c r="H432" s="65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85"/>
      <c r="Y432" s="69"/>
    </row>
    <row r="433" spans="1:25" ht="16.5" outlineLevel="6" thickBot="1">
      <c r="A433" s="5" t="s">
        <v>258</v>
      </c>
      <c r="B433" s="22">
        <v>953</v>
      </c>
      <c r="C433" s="6" t="s">
        <v>44</v>
      </c>
      <c r="D433" s="6" t="s">
        <v>298</v>
      </c>
      <c r="E433" s="6" t="s">
        <v>257</v>
      </c>
      <c r="F433" s="6"/>
      <c r="G433" s="39">
        <f>G434</f>
        <v>639.1</v>
      </c>
      <c r="H433" s="65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85"/>
      <c r="Y433" s="69"/>
    </row>
    <row r="434" spans="1:25" ht="48" outlineLevel="6" thickBot="1">
      <c r="A434" s="115" t="s">
        <v>192</v>
      </c>
      <c r="B434" s="109">
        <v>953</v>
      </c>
      <c r="C434" s="110" t="s">
        <v>44</v>
      </c>
      <c r="D434" s="110" t="s">
        <v>298</v>
      </c>
      <c r="E434" s="110" t="s">
        <v>196</v>
      </c>
      <c r="F434" s="110"/>
      <c r="G434" s="111">
        <v>639.1</v>
      </c>
      <c r="H434" s="65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85"/>
      <c r="Y434" s="69"/>
    </row>
    <row r="435" spans="1:25" ht="32.25" outlineLevel="6" thickBot="1">
      <c r="A435" s="104" t="s">
        <v>145</v>
      </c>
      <c r="B435" s="20">
        <v>953</v>
      </c>
      <c r="C435" s="9" t="s">
        <v>44</v>
      </c>
      <c r="D435" s="9" t="s">
        <v>204</v>
      </c>
      <c r="E435" s="9" t="s">
        <v>5</v>
      </c>
      <c r="F435" s="9"/>
      <c r="G435" s="35">
        <f>G436+G438</f>
        <v>1629</v>
      </c>
      <c r="H435" s="65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85"/>
      <c r="Y435" s="69"/>
    </row>
    <row r="436" spans="1:25" ht="32.25" outlineLevel="6" thickBot="1">
      <c r="A436" s="5" t="s">
        <v>219</v>
      </c>
      <c r="B436" s="22">
        <v>953</v>
      </c>
      <c r="C436" s="6" t="s">
        <v>44</v>
      </c>
      <c r="D436" s="6" t="s">
        <v>204</v>
      </c>
      <c r="E436" s="6" t="s">
        <v>213</v>
      </c>
      <c r="F436" s="6"/>
      <c r="G436" s="39">
        <f>G437</f>
        <v>1023.31</v>
      </c>
      <c r="H436" s="65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85"/>
      <c r="Y436" s="69"/>
    </row>
    <row r="437" spans="1:25" ht="32.25" outlineLevel="6" thickBot="1">
      <c r="A437" s="105" t="s">
        <v>221</v>
      </c>
      <c r="B437" s="109">
        <v>953</v>
      </c>
      <c r="C437" s="110" t="s">
        <v>44</v>
      </c>
      <c r="D437" s="110" t="s">
        <v>204</v>
      </c>
      <c r="E437" s="110" t="s">
        <v>215</v>
      </c>
      <c r="F437" s="110"/>
      <c r="G437" s="111">
        <v>1023.31</v>
      </c>
      <c r="H437" s="65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85"/>
      <c r="Y437" s="69"/>
    </row>
    <row r="438" spans="1:25" ht="16.5" outlineLevel="6" thickBot="1">
      <c r="A438" s="5" t="s">
        <v>258</v>
      </c>
      <c r="B438" s="22">
        <v>953</v>
      </c>
      <c r="C438" s="6" t="s">
        <v>44</v>
      </c>
      <c r="D438" s="6" t="s">
        <v>204</v>
      </c>
      <c r="E438" s="6" t="s">
        <v>257</v>
      </c>
      <c r="F438" s="6"/>
      <c r="G438" s="39">
        <f>G439</f>
        <v>605.69</v>
      </c>
      <c r="H438" s="65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85"/>
      <c r="Y438" s="69"/>
    </row>
    <row r="439" spans="1:25" ht="48" outlineLevel="6" thickBot="1">
      <c r="A439" s="118" t="s">
        <v>192</v>
      </c>
      <c r="B439" s="109">
        <v>953</v>
      </c>
      <c r="C439" s="110" t="s">
        <v>44</v>
      </c>
      <c r="D439" s="110" t="s">
        <v>204</v>
      </c>
      <c r="E439" s="110" t="s">
        <v>196</v>
      </c>
      <c r="F439" s="110"/>
      <c r="G439" s="111">
        <v>605.69</v>
      </c>
      <c r="H439" s="65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85"/>
      <c r="Y439" s="69"/>
    </row>
    <row r="440" spans="1:25" ht="16.5" outlineLevel="6" thickBot="1">
      <c r="A440" s="34" t="s">
        <v>72</v>
      </c>
      <c r="B440" s="20">
        <v>953</v>
      </c>
      <c r="C440" s="9" t="s">
        <v>25</v>
      </c>
      <c r="D440" s="9" t="s">
        <v>6</v>
      </c>
      <c r="E440" s="9" t="s">
        <v>5</v>
      </c>
      <c r="F440" s="9"/>
      <c r="G440" s="35">
        <f>G441+G464</f>
        <v>18902.83</v>
      </c>
      <c r="H440" s="35">
        <f aca="true" t="shared" si="70" ref="H440:X440">H441+H464</f>
        <v>0</v>
      </c>
      <c r="I440" s="35">
        <f t="shared" si="70"/>
        <v>0</v>
      </c>
      <c r="J440" s="35">
        <f t="shared" si="70"/>
        <v>0</v>
      </c>
      <c r="K440" s="35">
        <f t="shared" si="70"/>
        <v>0</v>
      </c>
      <c r="L440" s="35">
        <f t="shared" si="70"/>
        <v>0</v>
      </c>
      <c r="M440" s="35">
        <f t="shared" si="70"/>
        <v>0</v>
      </c>
      <c r="N440" s="35">
        <f t="shared" si="70"/>
        <v>0</v>
      </c>
      <c r="O440" s="35">
        <f t="shared" si="70"/>
        <v>0</v>
      </c>
      <c r="P440" s="35">
        <f t="shared" si="70"/>
        <v>0</v>
      </c>
      <c r="Q440" s="35">
        <f t="shared" si="70"/>
        <v>0</v>
      </c>
      <c r="R440" s="35">
        <f t="shared" si="70"/>
        <v>0</v>
      </c>
      <c r="S440" s="35">
        <f t="shared" si="70"/>
        <v>0</v>
      </c>
      <c r="T440" s="35">
        <f t="shared" si="70"/>
        <v>0</v>
      </c>
      <c r="U440" s="35">
        <f t="shared" si="70"/>
        <v>0</v>
      </c>
      <c r="V440" s="35">
        <f t="shared" si="70"/>
        <v>0</v>
      </c>
      <c r="W440" s="35">
        <f t="shared" si="70"/>
        <v>0</v>
      </c>
      <c r="X440" s="76">
        <f t="shared" si="70"/>
        <v>12003.04085</v>
      </c>
      <c r="Y440" s="69">
        <f>X440/G440*100</f>
        <v>63.49864464738877</v>
      </c>
    </row>
    <row r="441" spans="1:25" ht="79.5" outlineLevel="6" thickBot="1">
      <c r="A441" s="42" t="s">
        <v>121</v>
      </c>
      <c r="B441" s="21">
        <v>953</v>
      </c>
      <c r="C441" s="11" t="s">
        <v>25</v>
      </c>
      <c r="D441" s="11" t="s">
        <v>120</v>
      </c>
      <c r="E441" s="11" t="s">
        <v>5</v>
      </c>
      <c r="F441" s="11"/>
      <c r="G441" s="37">
        <f>G442+G452+G461</f>
        <v>18902.83</v>
      </c>
      <c r="H441" s="37">
        <f aca="true" t="shared" si="71" ref="H441:X442">H442</f>
        <v>0</v>
      </c>
      <c r="I441" s="37">
        <f t="shared" si="71"/>
        <v>0</v>
      </c>
      <c r="J441" s="37">
        <f t="shared" si="71"/>
        <v>0</v>
      </c>
      <c r="K441" s="37">
        <f t="shared" si="71"/>
        <v>0</v>
      </c>
      <c r="L441" s="37">
        <f t="shared" si="71"/>
        <v>0</v>
      </c>
      <c r="M441" s="37">
        <f t="shared" si="71"/>
        <v>0</v>
      </c>
      <c r="N441" s="37">
        <f t="shared" si="71"/>
        <v>0</v>
      </c>
      <c r="O441" s="37">
        <f t="shared" si="71"/>
        <v>0</v>
      </c>
      <c r="P441" s="37">
        <f t="shared" si="71"/>
        <v>0</v>
      </c>
      <c r="Q441" s="37">
        <f t="shared" si="71"/>
        <v>0</v>
      </c>
      <c r="R441" s="37">
        <f t="shared" si="71"/>
        <v>0</v>
      </c>
      <c r="S441" s="37">
        <f t="shared" si="71"/>
        <v>0</v>
      </c>
      <c r="T441" s="37">
        <f t="shared" si="71"/>
        <v>0</v>
      </c>
      <c r="U441" s="37">
        <f t="shared" si="71"/>
        <v>0</v>
      </c>
      <c r="V441" s="37">
        <f t="shared" si="71"/>
        <v>0</v>
      </c>
      <c r="W441" s="37">
        <f t="shared" si="71"/>
        <v>0</v>
      </c>
      <c r="X441" s="77">
        <f t="shared" si="71"/>
        <v>12003.04085</v>
      </c>
      <c r="Y441" s="69">
        <f>X441/G441*100</f>
        <v>63.49864464738877</v>
      </c>
    </row>
    <row r="442" spans="1:25" ht="32.25" outlineLevel="6" thickBot="1">
      <c r="A442" s="106" t="s">
        <v>81</v>
      </c>
      <c r="B442" s="107">
        <v>953</v>
      </c>
      <c r="C442" s="108" t="s">
        <v>25</v>
      </c>
      <c r="D442" s="108" t="s">
        <v>36</v>
      </c>
      <c r="E442" s="108" t="s">
        <v>5</v>
      </c>
      <c r="F442" s="108"/>
      <c r="G442" s="40">
        <f>G443+G446+G449</f>
        <v>15725</v>
      </c>
      <c r="H442" s="39">
        <f t="shared" si="71"/>
        <v>0</v>
      </c>
      <c r="I442" s="39">
        <f t="shared" si="71"/>
        <v>0</v>
      </c>
      <c r="J442" s="39">
        <f t="shared" si="71"/>
        <v>0</v>
      </c>
      <c r="K442" s="39">
        <f t="shared" si="71"/>
        <v>0</v>
      </c>
      <c r="L442" s="39">
        <f t="shared" si="71"/>
        <v>0</v>
      </c>
      <c r="M442" s="39">
        <f t="shared" si="71"/>
        <v>0</v>
      </c>
      <c r="N442" s="39">
        <f t="shared" si="71"/>
        <v>0</v>
      </c>
      <c r="O442" s="39">
        <f t="shared" si="71"/>
        <v>0</v>
      </c>
      <c r="P442" s="39">
        <f t="shared" si="71"/>
        <v>0</v>
      </c>
      <c r="Q442" s="39">
        <f t="shared" si="71"/>
        <v>0</v>
      </c>
      <c r="R442" s="39">
        <f t="shared" si="71"/>
        <v>0</v>
      </c>
      <c r="S442" s="39">
        <f t="shared" si="71"/>
        <v>0</v>
      </c>
      <c r="T442" s="39">
        <f t="shared" si="71"/>
        <v>0</v>
      </c>
      <c r="U442" s="39">
        <f t="shared" si="71"/>
        <v>0</v>
      </c>
      <c r="V442" s="39">
        <f t="shared" si="71"/>
        <v>0</v>
      </c>
      <c r="W442" s="39">
        <f t="shared" si="71"/>
        <v>0</v>
      </c>
      <c r="X442" s="78">
        <f t="shared" si="71"/>
        <v>12003.04085</v>
      </c>
      <c r="Y442" s="69">
        <f>X442/G442*100</f>
        <v>76.33094340222574</v>
      </c>
    </row>
    <row r="443" spans="1:25" ht="32.25" outlineLevel="6" thickBot="1">
      <c r="A443" s="5" t="s">
        <v>234</v>
      </c>
      <c r="B443" s="22">
        <v>953</v>
      </c>
      <c r="C443" s="6" t="s">
        <v>25</v>
      </c>
      <c r="D443" s="6" t="s">
        <v>36</v>
      </c>
      <c r="E443" s="6" t="s">
        <v>233</v>
      </c>
      <c r="F443" s="6"/>
      <c r="G443" s="39">
        <f>G444+G445</f>
        <v>12842</v>
      </c>
      <c r="H443" s="29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54"/>
      <c r="X443" s="75">
        <v>12003.04085</v>
      </c>
      <c r="Y443" s="69">
        <f>X443/G443*100</f>
        <v>93.46706782432642</v>
      </c>
    </row>
    <row r="444" spans="1:25" ht="16.5" outlineLevel="6" thickBot="1">
      <c r="A444" s="105" t="s">
        <v>211</v>
      </c>
      <c r="B444" s="109">
        <v>953</v>
      </c>
      <c r="C444" s="110" t="s">
        <v>25</v>
      </c>
      <c r="D444" s="110" t="s">
        <v>36</v>
      </c>
      <c r="E444" s="110" t="s">
        <v>235</v>
      </c>
      <c r="F444" s="110"/>
      <c r="G444" s="111">
        <v>12822</v>
      </c>
      <c r="H444" s="65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85"/>
      <c r="Y444" s="69"/>
    </row>
    <row r="445" spans="1:25" ht="32.25" outlineLevel="6" thickBot="1">
      <c r="A445" s="105" t="s">
        <v>212</v>
      </c>
      <c r="B445" s="109">
        <v>953</v>
      </c>
      <c r="C445" s="110" t="s">
        <v>25</v>
      </c>
      <c r="D445" s="110" t="s">
        <v>36</v>
      </c>
      <c r="E445" s="110" t="s">
        <v>236</v>
      </c>
      <c r="F445" s="110"/>
      <c r="G445" s="111">
        <v>20</v>
      </c>
      <c r="H445" s="65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85"/>
      <c r="Y445" s="69"/>
    </row>
    <row r="446" spans="1:25" ht="32.25" outlineLevel="6" thickBot="1">
      <c r="A446" s="5" t="s">
        <v>219</v>
      </c>
      <c r="B446" s="22">
        <v>953</v>
      </c>
      <c r="C446" s="6" t="s">
        <v>25</v>
      </c>
      <c r="D446" s="6" t="s">
        <v>36</v>
      </c>
      <c r="E446" s="6" t="s">
        <v>213</v>
      </c>
      <c r="F446" s="6"/>
      <c r="G446" s="39">
        <f>G447+G448</f>
        <v>2823</v>
      </c>
      <c r="H446" s="65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85"/>
      <c r="Y446" s="69"/>
    </row>
    <row r="447" spans="1:25" ht="32.25" outlineLevel="6" thickBot="1">
      <c r="A447" s="105" t="s">
        <v>220</v>
      </c>
      <c r="B447" s="109">
        <v>953</v>
      </c>
      <c r="C447" s="110" t="s">
        <v>25</v>
      </c>
      <c r="D447" s="110" t="s">
        <v>36</v>
      </c>
      <c r="E447" s="110" t="s">
        <v>214</v>
      </c>
      <c r="F447" s="110"/>
      <c r="G447" s="111">
        <v>544</v>
      </c>
      <c r="H447" s="65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85"/>
      <c r="Y447" s="69"/>
    </row>
    <row r="448" spans="1:25" ht="32.25" outlineLevel="6" thickBot="1">
      <c r="A448" s="105" t="s">
        <v>221</v>
      </c>
      <c r="B448" s="109">
        <v>953</v>
      </c>
      <c r="C448" s="110" t="s">
        <v>25</v>
      </c>
      <c r="D448" s="110" t="s">
        <v>36</v>
      </c>
      <c r="E448" s="110" t="s">
        <v>215</v>
      </c>
      <c r="F448" s="110"/>
      <c r="G448" s="111">
        <v>2279</v>
      </c>
      <c r="H448" s="65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85"/>
      <c r="Y448" s="69"/>
    </row>
    <row r="449" spans="1:25" ht="16.5" outlineLevel="6" thickBot="1">
      <c r="A449" s="5" t="s">
        <v>222</v>
      </c>
      <c r="B449" s="22">
        <v>953</v>
      </c>
      <c r="C449" s="6" t="s">
        <v>25</v>
      </c>
      <c r="D449" s="6" t="s">
        <v>36</v>
      </c>
      <c r="E449" s="6" t="s">
        <v>216</v>
      </c>
      <c r="F449" s="6"/>
      <c r="G449" s="39">
        <f>G450+G451</f>
        <v>60</v>
      </c>
      <c r="H449" s="65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85"/>
      <c r="Y449" s="69"/>
    </row>
    <row r="450" spans="1:25" ht="32.25" outlineLevel="6" thickBot="1">
      <c r="A450" s="105" t="s">
        <v>223</v>
      </c>
      <c r="B450" s="109">
        <v>953</v>
      </c>
      <c r="C450" s="110" t="s">
        <v>25</v>
      </c>
      <c r="D450" s="110" t="s">
        <v>36</v>
      </c>
      <c r="E450" s="110" t="s">
        <v>217</v>
      </c>
      <c r="F450" s="110"/>
      <c r="G450" s="111">
        <v>3</v>
      </c>
      <c r="H450" s="65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85"/>
      <c r="Y450" s="69"/>
    </row>
    <row r="451" spans="1:25" ht="16.5" outlineLevel="6" thickBot="1">
      <c r="A451" s="105" t="s">
        <v>224</v>
      </c>
      <c r="B451" s="109">
        <v>953</v>
      </c>
      <c r="C451" s="110" t="s">
        <v>25</v>
      </c>
      <c r="D451" s="110" t="s">
        <v>36</v>
      </c>
      <c r="E451" s="110" t="s">
        <v>218</v>
      </c>
      <c r="F451" s="110"/>
      <c r="G451" s="111">
        <v>57</v>
      </c>
      <c r="H451" s="65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85"/>
      <c r="Y451" s="69"/>
    </row>
    <row r="452" spans="1:25" ht="16.5" outlineLevel="6" thickBot="1">
      <c r="A452" s="104" t="s">
        <v>71</v>
      </c>
      <c r="B452" s="20">
        <v>953</v>
      </c>
      <c r="C452" s="9" t="s">
        <v>25</v>
      </c>
      <c r="D452" s="9" t="s">
        <v>24</v>
      </c>
      <c r="E452" s="9" t="s">
        <v>5</v>
      </c>
      <c r="F452" s="9"/>
      <c r="G452" s="10">
        <f>G453+G458</f>
        <v>1647.8300000000002</v>
      </c>
      <c r="H452" s="65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85"/>
      <c r="Y452" s="69"/>
    </row>
    <row r="453" spans="1:25" ht="16.5" outlineLevel="6" thickBot="1">
      <c r="A453" s="94" t="s">
        <v>305</v>
      </c>
      <c r="B453" s="20">
        <v>953</v>
      </c>
      <c r="C453" s="9" t="s">
        <v>25</v>
      </c>
      <c r="D453" s="9" t="s">
        <v>296</v>
      </c>
      <c r="E453" s="9" t="s">
        <v>5</v>
      </c>
      <c r="F453" s="9"/>
      <c r="G453" s="10">
        <f>G454</f>
        <v>1630.9</v>
      </c>
      <c r="H453" s="65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85"/>
      <c r="Y453" s="69"/>
    </row>
    <row r="454" spans="1:25" ht="32.25" outlineLevel="6" thickBot="1">
      <c r="A454" s="36" t="s">
        <v>306</v>
      </c>
      <c r="B454" s="20">
        <v>953</v>
      </c>
      <c r="C454" s="9" t="s">
        <v>25</v>
      </c>
      <c r="D454" s="9" t="s">
        <v>312</v>
      </c>
      <c r="E454" s="9" t="s">
        <v>5</v>
      </c>
      <c r="F454" s="9"/>
      <c r="G454" s="10">
        <f>G455</f>
        <v>1630.9</v>
      </c>
      <c r="H454" s="65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85"/>
      <c r="Y454" s="69"/>
    </row>
    <row r="455" spans="1:25" ht="32.25" outlineLevel="6" thickBot="1">
      <c r="A455" s="165" t="s">
        <v>321</v>
      </c>
      <c r="B455" s="107">
        <v>953</v>
      </c>
      <c r="C455" s="108" t="s">
        <v>25</v>
      </c>
      <c r="D455" s="108" t="s">
        <v>324</v>
      </c>
      <c r="E455" s="108" t="s">
        <v>5</v>
      </c>
      <c r="F455" s="108"/>
      <c r="G455" s="16">
        <f>G456</f>
        <v>1630.9</v>
      </c>
      <c r="H455" s="65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85"/>
      <c r="Y455" s="69"/>
    </row>
    <row r="456" spans="1:25" ht="32.25" outlineLevel="6" thickBot="1">
      <c r="A456" s="5" t="s">
        <v>219</v>
      </c>
      <c r="B456" s="22">
        <v>953</v>
      </c>
      <c r="C456" s="6" t="s">
        <v>25</v>
      </c>
      <c r="D456" s="6" t="s">
        <v>324</v>
      </c>
      <c r="E456" s="6" t="s">
        <v>213</v>
      </c>
      <c r="F456" s="6"/>
      <c r="G456" s="7">
        <f>G457</f>
        <v>1630.9</v>
      </c>
      <c r="H456" s="65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85"/>
      <c r="Y456" s="69"/>
    </row>
    <row r="457" spans="1:25" ht="32.25" outlineLevel="6" thickBot="1">
      <c r="A457" s="105" t="s">
        <v>221</v>
      </c>
      <c r="B457" s="109">
        <v>953</v>
      </c>
      <c r="C457" s="110" t="s">
        <v>25</v>
      </c>
      <c r="D457" s="110" t="s">
        <v>324</v>
      </c>
      <c r="E457" s="110" t="s">
        <v>215</v>
      </c>
      <c r="F457" s="110"/>
      <c r="G457" s="117">
        <v>1630.9</v>
      </c>
      <c r="H457" s="65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85"/>
      <c r="Y457" s="69"/>
    </row>
    <row r="458" spans="1:25" ht="32.25" outlineLevel="6" thickBot="1">
      <c r="A458" s="8" t="s">
        <v>262</v>
      </c>
      <c r="B458" s="20">
        <v>953</v>
      </c>
      <c r="C458" s="9" t="s">
        <v>25</v>
      </c>
      <c r="D458" s="9" t="s">
        <v>261</v>
      </c>
      <c r="E458" s="9" t="s">
        <v>5</v>
      </c>
      <c r="F458" s="9"/>
      <c r="G458" s="10">
        <f>G459</f>
        <v>16.93</v>
      </c>
      <c r="H458" s="65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85"/>
      <c r="Y458" s="69"/>
    </row>
    <row r="459" spans="1:25" ht="32.25" outlineLevel="6" thickBot="1">
      <c r="A459" s="5" t="s">
        <v>219</v>
      </c>
      <c r="B459" s="22">
        <v>953</v>
      </c>
      <c r="C459" s="6" t="s">
        <v>25</v>
      </c>
      <c r="D459" s="6" t="s">
        <v>261</v>
      </c>
      <c r="E459" s="6" t="s">
        <v>213</v>
      </c>
      <c r="F459" s="6"/>
      <c r="G459" s="7">
        <f>G460</f>
        <v>16.93</v>
      </c>
      <c r="H459" s="65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85"/>
      <c r="Y459" s="69"/>
    </row>
    <row r="460" spans="1:25" ht="32.25" outlineLevel="6" thickBot="1">
      <c r="A460" s="105" t="s">
        <v>221</v>
      </c>
      <c r="B460" s="109">
        <v>953</v>
      </c>
      <c r="C460" s="110" t="s">
        <v>25</v>
      </c>
      <c r="D460" s="110" t="s">
        <v>261</v>
      </c>
      <c r="E460" s="110" t="s">
        <v>215</v>
      </c>
      <c r="F460" s="110"/>
      <c r="G460" s="117">
        <v>16.93</v>
      </c>
      <c r="H460" s="65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85"/>
      <c r="Y460" s="69"/>
    </row>
    <row r="461" spans="1:25" ht="63.75" outlineLevel="6" thickBot="1">
      <c r="A461" s="8" t="s">
        <v>363</v>
      </c>
      <c r="B461" s="20">
        <v>953</v>
      </c>
      <c r="C461" s="9" t="s">
        <v>25</v>
      </c>
      <c r="D461" s="9" t="s">
        <v>364</v>
      </c>
      <c r="E461" s="9" t="s">
        <v>5</v>
      </c>
      <c r="F461" s="9"/>
      <c r="G461" s="10">
        <f>G462</f>
        <v>1530</v>
      </c>
      <c r="H461" s="65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85"/>
      <c r="Y461" s="69"/>
    </row>
    <row r="462" spans="1:25" ht="32.25" outlineLevel="6" thickBot="1">
      <c r="A462" s="5" t="s">
        <v>219</v>
      </c>
      <c r="B462" s="22">
        <v>953</v>
      </c>
      <c r="C462" s="6" t="s">
        <v>25</v>
      </c>
      <c r="D462" s="6" t="s">
        <v>364</v>
      </c>
      <c r="E462" s="6" t="s">
        <v>213</v>
      </c>
      <c r="F462" s="6"/>
      <c r="G462" s="7">
        <f>G463</f>
        <v>1530</v>
      </c>
      <c r="H462" s="65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85"/>
      <c r="Y462" s="69"/>
    </row>
    <row r="463" spans="1:25" ht="32.25" outlineLevel="6" thickBot="1">
      <c r="A463" s="105" t="s">
        <v>221</v>
      </c>
      <c r="B463" s="109">
        <v>953</v>
      </c>
      <c r="C463" s="110" t="s">
        <v>25</v>
      </c>
      <c r="D463" s="110" t="s">
        <v>364</v>
      </c>
      <c r="E463" s="110" t="s">
        <v>215</v>
      </c>
      <c r="F463" s="110"/>
      <c r="G463" s="117">
        <v>1530</v>
      </c>
      <c r="H463" s="65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85"/>
      <c r="Y463" s="69"/>
    </row>
    <row r="464" spans="1:25" ht="32.25" outlineLevel="6" thickBot="1">
      <c r="A464" s="36" t="s">
        <v>140</v>
      </c>
      <c r="B464" s="21">
        <v>953</v>
      </c>
      <c r="C464" s="11" t="s">
        <v>25</v>
      </c>
      <c r="D464" s="11" t="s">
        <v>138</v>
      </c>
      <c r="E464" s="11" t="s">
        <v>5</v>
      </c>
      <c r="F464" s="11"/>
      <c r="G464" s="37">
        <f>G465</f>
        <v>0</v>
      </c>
      <c r="H464" s="37">
        <f aca="true" t="shared" si="72" ref="H464:X464">H465</f>
        <v>0</v>
      </c>
      <c r="I464" s="37">
        <f t="shared" si="72"/>
        <v>0</v>
      </c>
      <c r="J464" s="37">
        <f t="shared" si="72"/>
        <v>0</v>
      </c>
      <c r="K464" s="37">
        <f t="shared" si="72"/>
        <v>0</v>
      </c>
      <c r="L464" s="37">
        <f t="shared" si="72"/>
        <v>0</v>
      </c>
      <c r="M464" s="37">
        <f t="shared" si="72"/>
        <v>0</v>
      </c>
      <c r="N464" s="37">
        <f t="shared" si="72"/>
        <v>0</v>
      </c>
      <c r="O464" s="37">
        <f t="shared" si="72"/>
        <v>0</v>
      </c>
      <c r="P464" s="37">
        <f t="shared" si="72"/>
        <v>0</v>
      </c>
      <c r="Q464" s="37">
        <f t="shared" si="72"/>
        <v>0</v>
      </c>
      <c r="R464" s="37">
        <f t="shared" si="72"/>
        <v>0</v>
      </c>
      <c r="S464" s="37">
        <f t="shared" si="72"/>
        <v>0</v>
      </c>
      <c r="T464" s="37">
        <f t="shared" si="72"/>
        <v>0</v>
      </c>
      <c r="U464" s="37">
        <f t="shared" si="72"/>
        <v>0</v>
      </c>
      <c r="V464" s="37">
        <f t="shared" si="72"/>
        <v>0</v>
      </c>
      <c r="W464" s="37">
        <f t="shared" si="72"/>
        <v>0</v>
      </c>
      <c r="X464" s="77">
        <f t="shared" si="72"/>
        <v>0</v>
      </c>
      <c r="Y464" s="69">
        <v>0</v>
      </c>
    </row>
    <row r="465" spans="1:25" ht="16.5" outlineLevel="6" thickBot="1">
      <c r="A465" s="38" t="s">
        <v>141</v>
      </c>
      <c r="B465" s="22">
        <v>953</v>
      </c>
      <c r="C465" s="6" t="s">
        <v>25</v>
      </c>
      <c r="D465" s="6" t="s">
        <v>138</v>
      </c>
      <c r="E465" s="6" t="s">
        <v>139</v>
      </c>
      <c r="F465" s="6"/>
      <c r="G465" s="39">
        <v>0</v>
      </c>
      <c r="H465" s="29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54"/>
      <c r="X465" s="75">
        <v>0</v>
      </c>
      <c r="Y465" s="69">
        <v>0</v>
      </c>
    </row>
    <row r="466" spans="1:25" ht="19.5" outlineLevel="6" thickBot="1">
      <c r="A466" s="32" t="s">
        <v>107</v>
      </c>
      <c r="B466" s="19">
        <v>953</v>
      </c>
      <c r="C466" s="14" t="s">
        <v>106</v>
      </c>
      <c r="D466" s="14" t="s">
        <v>6</v>
      </c>
      <c r="E466" s="14" t="s">
        <v>5</v>
      </c>
      <c r="F466" s="14"/>
      <c r="G466" s="33">
        <f>G467</f>
        <v>3157</v>
      </c>
      <c r="H466" s="33">
        <f aca="true" t="shared" si="73" ref="H466:X468">H467</f>
        <v>0</v>
      </c>
      <c r="I466" s="33">
        <f t="shared" si="73"/>
        <v>0</v>
      </c>
      <c r="J466" s="33">
        <f t="shared" si="73"/>
        <v>0</v>
      </c>
      <c r="K466" s="33">
        <f t="shared" si="73"/>
        <v>0</v>
      </c>
      <c r="L466" s="33">
        <f t="shared" si="73"/>
        <v>0</v>
      </c>
      <c r="M466" s="33">
        <f t="shared" si="73"/>
        <v>0</v>
      </c>
      <c r="N466" s="33">
        <f t="shared" si="73"/>
        <v>0</v>
      </c>
      <c r="O466" s="33">
        <f t="shared" si="73"/>
        <v>0</v>
      </c>
      <c r="P466" s="33">
        <f t="shared" si="73"/>
        <v>0</v>
      </c>
      <c r="Q466" s="33">
        <f t="shared" si="73"/>
        <v>0</v>
      </c>
      <c r="R466" s="33">
        <f t="shared" si="73"/>
        <v>0</v>
      </c>
      <c r="S466" s="33">
        <f t="shared" si="73"/>
        <v>0</v>
      </c>
      <c r="T466" s="33">
        <f t="shared" si="73"/>
        <v>0</v>
      </c>
      <c r="U466" s="33">
        <f t="shared" si="73"/>
        <v>0</v>
      </c>
      <c r="V466" s="33">
        <f t="shared" si="73"/>
        <v>0</v>
      </c>
      <c r="W466" s="33">
        <f t="shared" si="73"/>
        <v>0</v>
      </c>
      <c r="X466" s="83">
        <f t="shared" si="73"/>
        <v>1776.20821</v>
      </c>
      <c r="Y466" s="69">
        <f>X466/G466*100</f>
        <v>56.26253436807095</v>
      </c>
    </row>
    <row r="467" spans="1:25" ht="16.5" outlineLevel="6" thickBot="1">
      <c r="A467" s="34" t="s">
        <v>83</v>
      </c>
      <c r="B467" s="20">
        <v>953</v>
      </c>
      <c r="C467" s="9" t="s">
        <v>45</v>
      </c>
      <c r="D467" s="9" t="s">
        <v>6</v>
      </c>
      <c r="E467" s="9" t="s">
        <v>5</v>
      </c>
      <c r="F467" s="9"/>
      <c r="G467" s="35">
        <f>G468</f>
        <v>3157</v>
      </c>
      <c r="H467" s="35">
        <f t="shared" si="73"/>
        <v>0</v>
      </c>
      <c r="I467" s="35">
        <f t="shared" si="73"/>
        <v>0</v>
      </c>
      <c r="J467" s="35">
        <f t="shared" si="73"/>
        <v>0</v>
      </c>
      <c r="K467" s="35">
        <f t="shared" si="73"/>
        <v>0</v>
      </c>
      <c r="L467" s="35">
        <f t="shared" si="73"/>
        <v>0</v>
      </c>
      <c r="M467" s="35">
        <f t="shared" si="73"/>
        <v>0</v>
      </c>
      <c r="N467" s="35">
        <f t="shared" si="73"/>
        <v>0</v>
      </c>
      <c r="O467" s="35">
        <f t="shared" si="73"/>
        <v>0</v>
      </c>
      <c r="P467" s="35">
        <f t="shared" si="73"/>
        <v>0</v>
      </c>
      <c r="Q467" s="35">
        <f t="shared" si="73"/>
        <v>0</v>
      </c>
      <c r="R467" s="35">
        <f t="shared" si="73"/>
        <v>0</v>
      </c>
      <c r="S467" s="35">
        <f t="shared" si="73"/>
        <v>0</v>
      </c>
      <c r="T467" s="35">
        <f t="shared" si="73"/>
        <v>0</v>
      </c>
      <c r="U467" s="35">
        <f t="shared" si="73"/>
        <v>0</v>
      </c>
      <c r="V467" s="35">
        <f t="shared" si="73"/>
        <v>0</v>
      </c>
      <c r="W467" s="35">
        <f t="shared" si="73"/>
        <v>0</v>
      </c>
      <c r="X467" s="76">
        <f t="shared" si="73"/>
        <v>1776.20821</v>
      </c>
      <c r="Y467" s="69">
        <f>X467/G467*100</f>
        <v>56.26253436807095</v>
      </c>
    </row>
    <row r="468" spans="1:25" ht="16.5" outlineLevel="6" thickBot="1">
      <c r="A468" s="36" t="s">
        <v>119</v>
      </c>
      <c r="B468" s="21">
        <v>953</v>
      </c>
      <c r="C468" s="11" t="s">
        <v>45</v>
      </c>
      <c r="D468" s="11" t="s">
        <v>118</v>
      </c>
      <c r="E468" s="11" t="s">
        <v>5</v>
      </c>
      <c r="F468" s="11"/>
      <c r="G468" s="37">
        <f>G469</f>
        <v>3157</v>
      </c>
      <c r="H468" s="37">
        <f t="shared" si="73"/>
        <v>0</v>
      </c>
      <c r="I468" s="37">
        <f t="shared" si="73"/>
        <v>0</v>
      </c>
      <c r="J468" s="37">
        <f t="shared" si="73"/>
        <v>0</v>
      </c>
      <c r="K468" s="37">
        <f t="shared" si="73"/>
        <v>0</v>
      </c>
      <c r="L468" s="37">
        <f t="shared" si="73"/>
        <v>0</v>
      </c>
      <c r="M468" s="37">
        <f t="shared" si="73"/>
        <v>0</v>
      </c>
      <c r="N468" s="37">
        <f t="shared" si="73"/>
        <v>0</v>
      </c>
      <c r="O468" s="37">
        <f t="shared" si="73"/>
        <v>0</v>
      </c>
      <c r="P468" s="37">
        <f t="shared" si="73"/>
        <v>0</v>
      </c>
      <c r="Q468" s="37">
        <f t="shared" si="73"/>
        <v>0</v>
      </c>
      <c r="R468" s="37">
        <f t="shared" si="73"/>
        <v>0</v>
      </c>
      <c r="S468" s="37">
        <f t="shared" si="73"/>
        <v>0</v>
      </c>
      <c r="T468" s="37">
        <f t="shared" si="73"/>
        <v>0</v>
      </c>
      <c r="U468" s="37">
        <f t="shared" si="73"/>
        <v>0</v>
      </c>
      <c r="V468" s="37">
        <f t="shared" si="73"/>
        <v>0</v>
      </c>
      <c r="W468" s="37">
        <f t="shared" si="73"/>
        <v>0</v>
      </c>
      <c r="X468" s="77">
        <f t="shared" si="73"/>
        <v>1776.20821</v>
      </c>
      <c r="Y468" s="69">
        <f>X468/G468*100</f>
        <v>56.26253436807095</v>
      </c>
    </row>
    <row r="469" spans="1:25" ht="79.5" outlineLevel="6" thickBot="1">
      <c r="A469" s="106" t="s">
        <v>84</v>
      </c>
      <c r="B469" s="107">
        <v>953</v>
      </c>
      <c r="C469" s="108" t="s">
        <v>45</v>
      </c>
      <c r="D469" s="108" t="s">
        <v>46</v>
      </c>
      <c r="E469" s="108" t="s">
        <v>5</v>
      </c>
      <c r="F469" s="108"/>
      <c r="G469" s="40">
        <f>G470</f>
        <v>3157</v>
      </c>
      <c r="H469" s="39">
        <f aca="true" t="shared" si="74" ref="H469:X469">H471</f>
        <v>0</v>
      </c>
      <c r="I469" s="39">
        <f t="shared" si="74"/>
        <v>0</v>
      </c>
      <c r="J469" s="39">
        <f t="shared" si="74"/>
        <v>0</v>
      </c>
      <c r="K469" s="39">
        <f t="shared" si="74"/>
        <v>0</v>
      </c>
      <c r="L469" s="39">
        <f t="shared" si="74"/>
        <v>0</v>
      </c>
      <c r="M469" s="39">
        <f t="shared" si="74"/>
        <v>0</v>
      </c>
      <c r="N469" s="39">
        <f t="shared" si="74"/>
        <v>0</v>
      </c>
      <c r="O469" s="39">
        <f t="shared" si="74"/>
        <v>0</v>
      </c>
      <c r="P469" s="39">
        <f t="shared" si="74"/>
        <v>0</v>
      </c>
      <c r="Q469" s="39">
        <f t="shared" si="74"/>
        <v>0</v>
      </c>
      <c r="R469" s="39">
        <f t="shared" si="74"/>
        <v>0</v>
      </c>
      <c r="S469" s="39">
        <f t="shared" si="74"/>
        <v>0</v>
      </c>
      <c r="T469" s="39">
        <f t="shared" si="74"/>
        <v>0</v>
      </c>
      <c r="U469" s="39">
        <f t="shared" si="74"/>
        <v>0</v>
      </c>
      <c r="V469" s="39">
        <f t="shared" si="74"/>
        <v>0</v>
      </c>
      <c r="W469" s="39">
        <f t="shared" si="74"/>
        <v>0</v>
      </c>
      <c r="X469" s="78">
        <f t="shared" si="74"/>
        <v>1776.20821</v>
      </c>
      <c r="Y469" s="69">
        <f>X469/G469*100</f>
        <v>56.26253436807095</v>
      </c>
    </row>
    <row r="470" spans="1:25" ht="32.25" outlineLevel="6" thickBot="1">
      <c r="A470" s="5" t="s">
        <v>273</v>
      </c>
      <c r="B470" s="22">
        <v>953</v>
      </c>
      <c r="C470" s="6" t="s">
        <v>45</v>
      </c>
      <c r="D470" s="6" t="s">
        <v>46</v>
      </c>
      <c r="E470" s="132" t="s">
        <v>271</v>
      </c>
      <c r="F470" s="132"/>
      <c r="G470" s="133">
        <f>G471</f>
        <v>3157</v>
      </c>
      <c r="H470" s="65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134"/>
      <c r="Y470" s="69"/>
    </row>
    <row r="471" spans="1:25" ht="32.25" outlineLevel="6" thickBot="1">
      <c r="A471" s="105" t="s">
        <v>274</v>
      </c>
      <c r="B471" s="135">
        <v>953</v>
      </c>
      <c r="C471" s="136" t="s">
        <v>45</v>
      </c>
      <c r="D471" s="136" t="s">
        <v>46</v>
      </c>
      <c r="E471" s="136" t="s">
        <v>272</v>
      </c>
      <c r="F471" s="136"/>
      <c r="G471" s="137">
        <v>3157</v>
      </c>
      <c r="H471" s="29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54"/>
      <c r="X471" s="86">
        <v>1776.20821</v>
      </c>
      <c r="Y471" s="69">
        <f>X471/G471*100</f>
        <v>56.26253436807095</v>
      </c>
    </row>
    <row r="472" spans="1:25" ht="16.5" outlineLevel="6" thickBot="1">
      <c r="A472" s="61"/>
      <c r="B472" s="62"/>
      <c r="C472" s="62"/>
      <c r="D472" s="62"/>
      <c r="E472" s="62"/>
      <c r="F472" s="62"/>
      <c r="G472" s="63"/>
      <c r="H472" s="29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54"/>
      <c r="X472" s="87"/>
      <c r="Y472" s="69"/>
    </row>
    <row r="473" spans="1:25" ht="18.75">
      <c r="A473" s="58" t="s">
        <v>48</v>
      </c>
      <c r="B473" s="58"/>
      <c r="C473" s="58"/>
      <c r="D473" s="58"/>
      <c r="E473" s="58"/>
      <c r="F473" s="58"/>
      <c r="G473" s="47">
        <f>G321+G14</f>
        <v>511361.07</v>
      </c>
      <c r="H473" s="47" t="e">
        <f>#REF!+#REF!+H321+H14</f>
        <v>#REF!</v>
      </c>
      <c r="I473" s="47" t="e">
        <f>#REF!+#REF!+I321+I14</f>
        <v>#REF!</v>
      </c>
      <c r="J473" s="47" t="e">
        <f>#REF!+#REF!+J321+J14</f>
        <v>#REF!</v>
      </c>
      <c r="K473" s="47" t="e">
        <f>#REF!+#REF!+K321+K14</f>
        <v>#REF!</v>
      </c>
      <c r="L473" s="47" t="e">
        <f>#REF!+#REF!+L321+L14</f>
        <v>#REF!</v>
      </c>
      <c r="M473" s="47" t="e">
        <f>#REF!+#REF!+M321+M14</f>
        <v>#REF!</v>
      </c>
      <c r="N473" s="47" t="e">
        <f>#REF!+#REF!+N321+N14</f>
        <v>#REF!</v>
      </c>
      <c r="O473" s="47" t="e">
        <f>#REF!+#REF!+O321+O14</f>
        <v>#REF!</v>
      </c>
      <c r="P473" s="47" t="e">
        <f>#REF!+#REF!+P321+P14</f>
        <v>#REF!</v>
      </c>
      <c r="Q473" s="47" t="e">
        <f>#REF!+#REF!+Q321+Q14</f>
        <v>#REF!</v>
      </c>
      <c r="R473" s="47" t="e">
        <f>#REF!+#REF!+R321+R14</f>
        <v>#REF!</v>
      </c>
      <c r="S473" s="47" t="e">
        <f>#REF!+#REF!+S321+S14</f>
        <v>#REF!</v>
      </c>
      <c r="T473" s="47" t="e">
        <f>#REF!+#REF!+T321+T14</f>
        <v>#REF!</v>
      </c>
      <c r="U473" s="47" t="e">
        <f>#REF!+#REF!+U321+U14</f>
        <v>#REF!</v>
      </c>
      <c r="V473" s="47" t="e">
        <f>#REF!+#REF!+V321+V14</f>
        <v>#REF!</v>
      </c>
      <c r="W473" s="47" t="e">
        <f>#REF!+#REF!+W321+W14</f>
        <v>#REF!</v>
      </c>
      <c r="X473" s="88" t="e">
        <f>#REF!+#REF!+X321+X14</f>
        <v>#REF!</v>
      </c>
      <c r="Y473" s="66" t="e">
        <f>X473/G473*100</f>
        <v>#REF!</v>
      </c>
    </row>
    <row r="474" spans="1:23" ht="15.75">
      <c r="A474" s="1"/>
      <c r="B474" s="2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</sheetData>
  <autoFilter ref="A13:G471"/>
  <mergeCells count="8">
    <mergeCell ref="B1:W1"/>
    <mergeCell ref="B2:W2"/>
    <mergeCell ref="C3:V3"/>
    <mergeCell ref="A11:V11"/>
    <mergeCell ref="B5:W5"/>
    <mergeCell ref="B6:W6"/>
    <mergeCell ref="C7:V7"/>
    <mergeCell ref="A10:V10"/>
  </mergeCells>
  <printOptions/>
  <pageMargins left="0.3937007874015748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2013-08-09T07:01:22Z</cp:lastPrinted>
  <dcterms:created xsi:type="dcterms:W3CDTF">2008-11-11T04:53:42Z</dcterms:created>
  <dcterms:modified xsi:type="dcterms:W3CDTF">2013-08-09T07:52:11Z</dcterms:modified>
  <cp:category/>
  <cp:version/>
  <cp:contentType/>
  <cp:contentStatus/>
</cp:coreProperties>
</file>